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tys\Desktop\INNOVAESFERA\BLOG\"/>
    </mc:Choice>
  </mc:AlternateContent>
  <xr:revisionPtr revIDLastSave="0" documentId="13_ncr:1_{76680293-CB0C-4200-B1D8-1DDA405B1054}" xr6:coauthVersionLast="47" xr6:coauthVersionMax="47" xr10:uidLastSave="{00000000-0000-0000-0000-000000000000}"/>
  <workbookProtection workbookAlgorithmName="SHA-512" workbookHashValue="J0KrzlSzGUhxj5JuTHX2a+bUMkeKs1z6ZCOj+BEvXalmiI5+MJF5jw0bRltPDNncFLKxCJj9lF9Fo2KFwtobAw==" workbookSaltValue="femVAamTbW6TTVymBIhO0w==" workbookSpinCount="100000" lockStructure="1"/>
  <bookViews>
    <workbookView xWindow="-108" yWindow="-108" windowWidth="23256" windowHeight="12456" xr2:uid="{5E8CB7C1-7991-4781-AED0-E7502E58BE91}"/>
  </bookViews>
  <sheets>
    <sheet name="INSTRUCCIONES" sheetId="1" r:id="rId1"/>
    <sheet name="IVA Repercutido" sheetId="2" r:id="rId2"/>
    <sheet name="IVA Soportado" sheetId="4" r:id="rId3"/>
    <sheet name="Liquidación IV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4" l="1"/>
  <c r="I24" i="4" s="1"/>
  <c r="H25" i="4"/>
  <c r="H26" i="4"/>
  <c r="H27" i="4"/>
  <c r="I27" i="4" s="1"/>
  <c r="H28" i="4"/>
  <c r="H29" i="4"/>
  <c r="H30" i="4"/>
  <c r="I30" i="4" s="1"/>
  <c r="H31" i="4"/>
  <c r="H32" i="4"/>
  <c r="I32" i="4" s="1"/>
  <c r="H33" i="4"/>
  <c r="H34" i="4"/>
  <c r="H35" i="4"/>
  <c r="I35" i="4" s="1"/>
  <c r="H36" i="4"/>
  <c r="H37" i="4"/>
  <c r="H38" i="4"/>
  <c r="I38" i="4" s="1"/>
  <c r="H39" i="4"/>
  <c r="H40" i="4"/>
  <c r="I40" i="4" s="1"/>
  <c r="H41" i="4"/>
  <c r="H42" i="4"/>
  <c r="H43" i="4"/>
  <c r="I43" i="4" s="1"/>
  <c r="H44" i="4"/>
  <c r="H45" i="4"/>
  <c r="H46" i="4"/>
  <c r="I46" i="4" s="1"/>
  <c r="H47" i="4"/>
  <c r="H48" i="4"/>
  <c r="I48" i="4" s="1"/>
  <c r="H49" i="4"/>
  <c r="H50" i="4"/>
  <c r="H51" i="4"/>
  <c r="I51" i="4" s="1"/>
  <c r="H52" i="4"/>
  <c r="H53" i="4"/>
  <c r="H54" i="4"/>
  <c r="I54" i="4" s="1"/>
  <c r="H55" i="4"/>
  <c r="H56" i="4"/>
  <c r="I56" i="4" s="1"/>
  <c r="H57" i="4"/>
  <c r="H58" i="4"/>
  <c r="H59" i="4"/>
  <c r="I59" i="4" s="1"/>
  <c r="H60" i="4"/>
  <c r="H61" i="4"/>
  <c r="H62" i="4"/>
  <c r="I62" i="4" s="1"/>
  <c r="H63" i="4"/>
  <c r="H64" i="4"/>
  <c r="I64" i="4" s="1"/>
  <c r="H65" i="4"/>
  <c r="H66" i="4"/>
  <c r="H67" i="4"/>
  <c r="I67" i="4" s="1"/>
  <c r="H68" i="4"/>
  <c r="H69" i="4"/>
  <c r="H70" i="4"/>
  <c r="I70" i="4" s="1"/>
  <c r="H71" i="4"/>
  <c r="H72" i="4"/>
  <c r="I72" i="4" s="1"/>
  <c r="H73" i="4"/>
  <c r="H74" i="4"/>
  <c r="H75" i="4"/>
  <c r="I75" i="4" s="1"/>
  <c r="H76" i="4"/>
  <c r="H77" i="4"/>
  <c r="H78" i="4"/>
  <c r="I78" i="4" s="1"/>
  <c r="H79" i="4"/>
  <c r="H80" i="4"/>
  <c r="I80" i="4" s="1"/>
  <c r="H81" i="4"/>
  <c r="H82" i="4"/>
  <c r="H83" i="4"/>
  <c r="I83" i="4" s="1"/>
  <c r="H84" i="4"/>
  <c r="H85" i="4"/>
  <c r="H86" i="4"/>
  <c r="I86" i="4" s="1"/>
  <c r="H87" i="4"/>
  <c r="H88" i="4"/>
  <c r="I88" i="4" s="1"/>
  <c r="H89" i="4"/>
  <c r="H90" i="4"/>
  <c r="H91" i="4"/>
  <c r="I91" i="4" s="1"/>
  <c r="H92" i="4"/>
  <c r="H93" i="4"/>
  <c r="H94" i="4"/>
  <c r="I94" i="4" s="1"/>
  <c r="H95" i="4"/>
  <c r="H96" i="4"/>
  <c r="I96" i="4" s="1"/>
  <c r="H97" i="4"/>
  <c r="H98" i="4"/>
  <c r="H99" i="4"/>
  <c r="I99" i="4" s="1"/>
  <c r="H100" i="4"/>
  <c r="H101" i="4"/>
  <c r="H102" i="4"/>
  <c r="I102" i="4" s="1"/>
  <c r="H103" i="4"/>
  <c r="H104" i="4"/>
  <c r="I104" i="4" s="1"/>
  <c r="H105" i="4"/>
  <c r="H106" i="4"/>
  <c r="H107" i="4"/>
  <c r="I107" i="4" s="1"/>
  <c r="H108" i="4"/>
  <c r="H109" i="4"/>
  <c r="H110" i="4"/>
  <c r="I110" i="4" s="1"/>
  <c r="H111" i="4"/>
  <c r="H112" i="4"/>
  <c r="I112" i="4" s="1"/>
  <c r="H113" i="4"/>
  <c r="H114" i="4"/>
  <c r="H115" i="4"/>
  <c r="I115" i="4" s="1"/>
  <c r="H116" i="4"/>
  <c r="H117" i="4"/>
  <c r="H118" i="4"/>
  <c r="I118" i="4" s="1"/>
  <c r="H119" i="4"/>
  <c r="H120" i="4"/>
  <c r="I120" i="4" s="1"/>
  <c r="H121" i="4"/>
  <c r="H122" i="4"/>
  <c r="H123" i="4"/>
  <c r="I123" i="4" s="1"/>
  <c r="H124" i="4"/>
  <c r="H125" i="4"/>
  <c r="H126" i="4"/>
  <c r="I126" i="4" s="1"/>
  <c r="H127" i="4"/>
  <c r="H128" i="4"/>
  <c r="I128" i="4" s="1"/>
  <c r="H129" i="4"/>
  <c r="H130" i="4"/>
  <c r="H131" i="4"/>
  <c r="I131" i="4" s="1"/>
  <c r="H132" i="4"/>
  <c r="H133" i="4"/>
  <c r="H134" i="4"/>
  <c r="I134" i="4" s="1"/>
  <c r="H135" i="4"/>
  <c r="H136" i="4"/>
  <c r="I136" i="4" s="1"/>
  <c r="H137" i="4"/>
  <c r="H138" i="4"/>
  <c r="H139" i="4"/>
  <c r="I139" i="4" s="1"/>
  <c r="H140" i="4"/>
  <c r="H141" i="4"/>
  <c r="H142" i="4"/>
  <c r="I142" i="4" s="1"/>
  <c r="H143" i="4"/>
  <c r="H144" i="4"/>
  <c r="I144" i="4" s="1"/>
  <c r="H145" i="4"/>
  <c r="H146" i="4"/>
  <c r="H147" i="4"/>
  <c r="I147" i="4" s="1"/>
  <c r="H148" i="4"/>
  <c r="H149" i="4"/>
  <c r="H150" i="4"/>
  <c r="I150" i="4" s="1"/>
  <c r="H151" i="4"/>
  <c r="H152" i="4"/>
  <c r="I152" i="4" s="1"/>
  <c r="H153" i="4"/>
  <c r="H154" i="4"/>
  <c r="H155" i="4"/>
  <c r="I155" i="4" s="1"/>
  <c r="H156" i="4"/>
  <c r="H157" i="4"/>
  <c r="H158" i="4"/>
  <c r="I158" i="4" s="1"/>
  <c r="H159" i="4"/>
  <c r="H160" i="4"/>
  <c r="I160" i="4" s="1"/>
  <c r="H161" i="4"/>
  <c r="H162" i="4"/>
  <c r="H163" i="4"/>
  <c r="I163" i="4" s="1"/>
  <c r="H164" i="4"/>
  <c r="H165" i="4"/>
  <c r="H166" i="4"/>
  <c r="I166" i="4" s="1"/>
  <c r="H167" i="4"/>
  <c r="H168" i="4"/>
  <c r="I168" i="4" s="1"/>
  <c r="H169" i="4"/>
  <c r="H170" i="4"/>
  <c r="H171" i="4"/>
  <c r="I171" i="4" s="1"/>
  <c r="H172" i="4"/>
  <c r="H173" i="4"/>
  <c r="H174" i="4"/>
  <c r="I174" i="4" s="1"/>
  <c r="H175" i="4"/>
  <c r="H176" i="4"/>
  <c r="I176" i="4" s="1"/>
  <c r="H177" i="4"/>
  <c r="H178" i="4"/>
  <c r="H179" i="4"/>
  <c r="I179" i="4" s="1"/>
  <c r="H180" i="4"/>
  <c r="H181" i="4"/>
  <c r="H182" i="4"/>
  <c r="I182" i="4" s="1"/>
  <c r="H183" i="4"/>
  <c r="H184" i="4"/>
  <c r="I184" i="4" s="1"/>
  <c r="H185" i="4"/>
  <c r="H186" i="4"/>
  <c r="H187" i="4"/>
  <c r="I187" i="4" s="1"/>
  <c r="H188" i="4"/>
  <c r="H189" i="4"/>
  <c r="H190" i="4"/>
  <c r="I190" i="4" s="1"/>
  <c r="H191" i="4"/>
  <c r="H192" i="4"/>
  <c r="I192" i="4" s="1"/>
  <c r="H193" i="4"/>
  <c r="H194" i="4"/>
  <c r="H195" i="4"/>
  <c r="I195" i="4" s="1"/>
  <c r="H196" i="4"/>
  <c r="H197" i="4"/>
  <c r="H198" i="4"/>
  <c r="I198" i="4" s="1"/>
  <c r="H199" i="4"/>
  <c r="H200" i="4"/>
  <c r="I200" i="4" s="1"/>
  <c r="H201" i="4"/>
  <c r="H202" i="4"/>
  <c r="H203" i="4"/>
  <c r="I203" i="4" s="1"/>
  <c r="H204" i="4"/>
  <c r="H205" i="4"/>
  <c r="H206" i="4"/>
  <c r="I206" i="4" s="1"/>
  <c r="H207" i="4"/>
  <c r="H208" i="4"/>
  <c r="I208" i="4" s="1"/>
  <c r="H209" i="4"/>
  <c r="H210" i="4"/>
  <c r="H211" i="4"/>
  <c r="I211" i="4" s="1"/>
  <c r="H212" i="4"/>
  <c r="H213" i="4"/>
  <c r="H214" i="4"/>
  <c r="I214" i="4" s="1"/>
  <c r="H215" i="4"/>
  <c r="H216" i="4"/>
  <c r="I216" i="4" s="1"/>
  <c r="H217" i="4"/>
  <c r="H218" i="4"/>
  <c r="H219" i="4"/>
  <c r="I219" i="4" s="1"/>
  <c r="H220" i="4"/>
  <c r="H221" i="4"/>
  <c r="H222" i="4"/>
  <c r="I222" i="4" s="1"/>
  <c r="H223" i="4"/>
  <c r="H224" i="4"/>
  <c r="I224" i="4" s="1"/>
  <c r="H225" i="4"/>
  <c r="H226" i="4"/>
  <c r="H227" i="4"/>
  <c r="I227" i="4" s="1"/>
  <c r="H228" i="4"/>
  <c r="H229" i="4"/>
  <c r="H230" i="4"/>
  <c r="I230" i="4" s="1"/>
  <c r="H231" i="4"/>
  <c r="H232" i="4"/>
  <c r="I232" i="4" s="1"/>
  <c r="H233" i="4"/>
  <c r="H234" i="4"/>
  <c r="H235" i="4"/>
  <c r="I235" i="4" s="1"/>
  <c r="H236" i="4"/>
  <c r="H237" i="4"/>
  <c r="H238" i="4"/>
  <c r="I238" i="4" s="1"/>
  <c r="H239" i="4"/>
  <c r="H240" i="4"/>
  <c r="I240" i="4" s="1"/>
  <c r="H241" i="4"/>
  <c r="H242" i="4"/>
  <c r="H243" i="4"/>
  <c r="I243" i="4" s="1"/>
  <c r="H244" i="4"/>
  <c r="H245" i="4"/>
  <c r="H246" i="4"/>
  <c r="I246" i="4" s="1"/>
  <c r="H247" i="4"/>
  <c r="H248" i="4"/>
  <c r="I248" i="4" s="1"/>
  <c r="H249" i="4"/>
  <c r="H250" i="4"/>
  <c r="H251" i="4"/>
  <c r="I251" i="4" s="1"/>
  <c r="H252" i="4"/>
  <c r="H253" i="4"/>
  <c r="H254" i="4"/>
  <c r="I254" i="4" s="1"/>
  <c r="H255" i="4"/>
  <c r="H256" i="4"/>
  <c r="I256" i="4" s="1"/>
  <c r="H257" i="4"/>
  <c r="H258" i="4"/>
  <c r="H259" i="4"/>
  <c r="I259" i="4" s="1"/>
  <c r="H260" i="4"/>
  <c r="H261" i="4"/>
  <c r="H262" i="4"/>
  <c r="I262" i="4" s="1"/>
  <c r="H263" i="4"/>
  <c r="H264" i="4"/>
  <c r="I264" i="4" s="1"/>
  <c r="H265" i="4"/>
  <c r="H266" i="4"/>
  <c r="H267" i="4"/>
  <c r="I267" i="4" s="1"/>
  <c r="H268" i="4"/>
  <c r="H269" i="4"/>
  <c r="H270" i="4"/>
  <c r="I270" i="4" s="1"/>
  <c r="H271" i="4"/>
  <c r="H272" i="4"/>
  <c r="I272" i="4" s="1"/>
  <c r="H273" i="4"/>
  <c r="H274" i="4"/>
  <c r="H275" i="4"/>
  <c r="I275" i="4" s="1"/>
  <c r="H276" i="4"/>
  <c r="H277" i="4"/>
  <c r="H278" i="4"/>
  <c r="I278" i="4" s="1"/>
  <c r="H279" i="4"/>
  <c r="H280" i="4"/>
  <c r="I280" i="4" s="1"/>
  <c r="H281" i="4"/>
  <c r="H282" i="4"/>
  <c r="H283" i="4"/>
  <c r="I283" i="4" s="1"/>
  <c r="H284" i="4"/>
  <c r="H285" i="4"/>
  <c r="H286" i="4"/>
  <c r="I286" i="4" s="1"/>
  <c r="H287" i="4"/>
  <c r="H288" i="4"/>
  <c r="I288" i="4" s="1"/>
  <c r="H289" i="4"/>
  <c r="H290" i="4"/>
  <c r="H291" i="4"/>
  <c r="I291" i="4" s="1"/>
  <c r="H292" i="4"/>
  <c r="H293" i="4"/>
  <c r="H294" i="4"/>
  <c r="I294" i="4" s="1"/>
  <c r="H295" i="4"/>
  <c r="H296" i="4"/>
  <c r="I296" i="4" s="1"/>
  <c r="H297" i="4"/>
  <c r="H298" i="4"/>
  <c r="H299" i="4"/>
  <c r="I299" i="4" s="1"/>
  <c r="H300" i="4"/>
  <c r="H301" i="4"/>
  <c r="H302" i="4"/>
  <c r="I302" i="4" s="1"/>
  <c r="H303" i="4"/>
  <c r="H304" i="4"/>
  <c r="I304" i="4" s="1"/>
  <c r="H305" i="4"/>
  <c r="H306" i="4"/>
  <c r="H307" i="4"/>
  <c r="I307" i="4" s="1"/>
  <c r="H308" i="4"/>
  <c r="H309" i="4"/>
  <c r="H310" i="4"/>
  <c r="I310" i="4" s="1"/>
  <c r="H311" i="4"/>
  <c r="H312" i="4"/>
  <c r="I312" i="4" s="1"/>
  <c r="H313" i="4"/>
  <c r="H314" i="4"/>
  <c r="H315" i="4"/>
  <c r="I315" i="4" s="1"/>
  <c r="H316" i="4"/>
  <c r="H317" i="4"/>
  <c r="H318" i="4"/>
  <c r="I318" i="4" s="1"/>
  <c r="H319" i="4"/>
  <c r="H320" i="4"/>
  <c r="I320" i="4" s="1"/>
  <c r="H321" i="4"/>
  <c r="H322" i="4"/>
  <c r="H323" i="4"/>
  <c r="I323" i="4" s="1"/>
  <c r="H324" i="4"/>
  <c r="H325" i="4"/>
  <c r="H326" i="4"/>
  <c r="I326" i="4" s="1"/>
  <c r="H327" i="4"/>
  <c r="H328" i="4"/>
  <c r="I328" i="4" s="1"/>
  <c r="H329" i="4"/>
  <c r="H330" i="4"/>
  <c r="H331" i="4"/>
  <c r="I331" i="4" s="1"/>
  <c r="H332" i="4"/>
  <c r="H333" i="4"/>
  <c r="H334" i="4"/>
  <c r="I334" i="4" s="1"/>
  <c r="H335" i="4"/>
  <c r="H336" i="4"/>
  <c r="I336" i="4" s="1"/>
  <c r="H337" i="4"/>
  <c r="H338" i="4"/>
  <c r="H339" i="4"/>
  <c r="I339" i="4" s="1"/>
  <c r="H340" i="4"/>
  <c r="H341" i="4"/>
  <c r="H342" i="4"/>
  <c r="I342" i="4" s="1"/>
  <c r="H343" i="4"/>
  <c r="H344" i="4"/>
  <c r="I344" i="4" s="1"/>
  <c r="H345" i="4"/>
  <c r="H346" i="4"/>
  <c r="H347" i="4"/>
  <c r="I347" i="4" s="1"/>
  <c r="H348" i="4"/>
  <c r="H349" i="4"/>
  <c r="H350" i="4"/>
  <c r="I350" i="4" s="1"/>
  <c r="H351" i="4"/>
  <c r="H352" i="4"/>
  <c r="I352" i="4" s="1"/>
  <c r="H353" i="4"/>
  <c r="H354" i="4"/>
  <c r="H355" i="4"/>
  <c r="I355" i="4" s="1"/>
  <c r="H356" i="4"/>
  <c r="H357" i="4"/>
  <c r="H358" i="4"/>
  <c r="I358" i="4" s="1"/>
  <c r="H359" i="4"/>
  <c r="H360" i="4"/>
  <c r="I360" i="4" s="1"/>
  <c r="H361" i="4"/>
  <c r="H362" i="4"/>
  <c r="H363" i="4"/>
  <c r="I363" i="4" s="1"/>
  <c r="H364" i="4"/>
  <c r="H365" i="4"/>
  <c r="H366" i="4"/>
  <c r="I366" i="4" s="1"/>
  <c r="H367" i="4"/>
  <c r="H368" i="4"/>
  <c r="I368" i="4" s="1"/>
  <c r="H369" i="4"/>
  <c r="H370" i="4"/>
  <c r="H371" i="4"/>
  <c r="I371" i="4" s="1"/>
  <c r="H372" i="4"/>
  <c r="H373" i="4"/>
  <c r="H374" i="4"/>
  <c r="I374" i="4" s="1"/>
  <c r="H375" i="4"/>
  <c r="H376" i="4"/>
  <c r="I376" i="4" s="1"/>
  <c r="H377" i="4"/>
  <c r="H378" i="4"/>
  <c r="H379" i="4"/>
  <c r="I379" i="4" s="1"/>
  <c r="H380" i="4"/>
  <c r="H381" i="4"/>
  <c r="H382" i="4"/>
  <c r="I382" i="4" s="1"/>
  <c r="H383" i="4"/>
  <c r="H384" i="4"/>
  <c r="I384" i="4" s="1"/>
  <c r="H385" i="4"/>
  <c r="H386" i="4"/>
  <c r="H387" i="4"/>
  <c r="I387" i="4" s="1"/>
  <c r="H388" i="4"/>
  <c r="H389" i="4"/>
  <c r="H390" i="4"/>
  <c r="I390" i="4" s="1"/>
  <c r="H391" i="4"/>
  <c r="H392" i="4"/>
  <c r="I392" i="4" s="1"/>
  <c r="H393" i="4"/>
  <c r="H394" i="4"/>
  <c r="H395" i="4"/>
  <c r="I395" i="4" s="1"/>
  <c r="H396" i="4"/>
  <c r="H397" i="4"/>
  <c r="H398" i="4"/>
  <c r="I398" i="4" s="1"/>
  <c r="H399" i="4"/>
  <c r="H400" i="4"/>
  <c r="I400" i="4" s="1"/>
  <c r="H401" i="4"/>
  <c r="H402" i="4"/>
  <c r="H403" i="4"/>
  <c r="I403" i="4" s="1"/>
  <c r="H404" i="4"/>
  <c r="H405" i="4"/>
  <c r="H406" i="4"/>
  <c r="I406" i="4" s="1"/>
  <c r="H407" i="4"/>
  <c r="H408" i="4"/>
  <c r="I408" i="4" s="1"/>
  <c r="H409" i="4"/>
  <c r="H410" i="4"/>
  <c r="H411" i="4"/>
  <c r="I411" i="4" s="1"/>
  <c r="H412" i="4"/>
  <c r="H413" i="4"/>
  <c r="H414" i="4"/>
  <c r="I414" i="4" s="1"/>
  <c r="H415" i="4"/>
  <c r="H416" i="4"/>
  <c r="I416" i="4" s="1"/>
  <c r="H417" i="4"/>
  <c r="H418" i="4"/>
  <c r="H419" i="4"/>
  <c r="I419" i="4" s="1"/>
  <c r="H420" i="4"/>
  <c r="H421" i="4"/>
  <c r="H422" i="4"/>
  <c r="I422" i="4" s="1"/>
  <c r="H423" i="4"/>
  <c r="H424" i="4"/>
  <c r="I424" i="4" s="1"/>
  <c r="H425" i="4"/>
  <c r="H426" i="4"/>
  <c r="H427" i="4"/>
  <c r="I427" i="4" s="1"/>
  <c r="H428" i="4"/>
  <c r="H429" i="4"/>
  <c r="H430" i="4"/>
  <c r="I430" i="4" s="1"/>
  <c r="H431" i="4"/>
  <c r="H432" i="4"/>
  <c r="I432" i="4" s="1"/>
  <c r="H433" i="4"/>
  <c r="H434" i="4"/>
  <c r="H435" i="4"/>
  <c r="I435" i="4" s="1"/>
  <c r="H436" i="4"/>
  <c r="H437" i="4"/>
  <c r="H438" i="4"/>
  <c r="I438" i="4" s="1"/>
  <c r="H439" i="4"/>
  <c r="H440" i="4"/>
  <c r="I440" i="4" s="1"/>
  <c r="H441" i="4"/>
  <c r="H442" i="4"/>
  <c r="H443" i="4"/>
  <c r="I443" i="4" s="1"/>
  <c r="H444" i="4"/>
  <c r="H445" i="4"/>
  <c r="H446" i="4"/>
  <c r="I446" i="4" s="1"/>
  <c r="H447" i="4"/>
  <c r="H448" i="4"/>
  <c r="I448" i="4" s="1"/>
  <c r="H449" i="4"/>
  <c r="H450" i="4"/>
  <c r="H451" i="4"/>
  <c r="I451" i="4" s="1"/>
  <c r="H452" i="4"/>
  <c r="H453" i="4"/>
  <c r="H454" i="4"/>
  <c r="I454" i="4" s="1"/>
  <c r="H455" i="4"/>
  <c r="H456" i="4"/>
  <c r="I456" i="4" s="1"/>
  <c r="H457" i="4"/>
  <c r="H458" i="4"/>
  <c r="H459" i="4"/>
  <c r="I459" i="4" s="1"/>
  <c r="H460" i="4"/>
  <c r="H461" i="4"/>
  <c r="H462" i="4"/>
  <c r="I462" i="4" s="1"/>
  <c r="H463" i="4"/>
  <c r="H464" i="4"/>
  <c r="I464" i="4" s="1"/>
  <c r="H465" i="4"/>
  <c r="H466" i="4"/>
  <c r="H467" i="4"/>
  <c r="I467" i="4" s="1"/>
  <c r="H468" i="4"/>
  <c r="H469" i="4"/>
  <c r="H470" i="4"/>
  <c r="I470" i="4" s="1"/>
  <c r="H471" i="4"/>
  <c r="H472" i="4"/>
  <c r="I472" i="4" s="1"/>
  <c r="H473" i="4"/>
  <c r="H474" i="4"/>
  <c r="H475" i="4"/>
  <c r="I475" i="4" s="1"/>
  <c r="H476" i="4"/>
  <c r="H477" i="4"/>
  <c r="H478" i="4"/>
  <c r="I478" i="4" s="1"/>
  <c r="H479" i="4"/>
  <c r="H480" i="4"/>
  <c r="I480" i="4" s="1"/>
  <c r="H481" i="4"/>
  <c r="H482" i="4"/>
  <c r="H483" i="4"/>
  <c r="I483" i="4" s="1"/>
  <c r="H484" i="4"/>
  <c r="H485" i="4"/>
  <c r="H486" i="4"/>
  <c r="I486" i="4" s="1"/>
  <c r="H487" i="4"/>
  <c r="H488" i="4"/>
  <c r="I488" i="4" s="1"/>
  <c r="H489" i="4"/>
  <c r="H490" i="4"/>
  <c r="H491" i="4"/>
  <c r="I491" i="4" s="1"/>
  <c r="H492" i="4"/>
  <c r="H493" i="4"/>
  <c r="H494" i="4"/>
  <c r="I494" i="4" s="1"/>
  <c r="H495" i="4"/>
  <c r="H496" i="4"/>
  <c r="I496" i="4" s="1"/>
  <c r="H497" i="4"/>
  <c r="H498" i="4"/>
  <c r="H499" i="4"/>
  <c r="I499" i="4" s="1"/>
  <c r="H500" i="4"/>
  <c r="H501" i="4"/>
  <c r="H502" i="4"/>
  <c r="I502" i="4" s="1"/>
  <c r="H503" i="4"/>
  <c r="H504" i="4"/>
  <c r="I504" i="4" s="1"/>
  <c r="H505" i="4"/>
  <c r="H506" i="4"/>
  <c r="H507" i="4"/>
  <c r="I507" i="4" s="1"/>
  <c r="H508" i="4"/>
  <c r="H509" i="4"/>
  <c r="H510" i="4"/>
  <c r="I510" i="4" s="1"/>
  <c r="H511" i="4"/>
  <c r="H512" i="4"/>
  <c r="I512" i="4" s="1"/>
  <c r="H513" i="4"/>
  <c r="H514" i="4"/>
  <c r="H515" i="4"/>
  <c r="I515" i="4" s="1"/>
  <c r="H516" i="4"/>
  <c r="H517" i="4"/>
  <c r="H518" i="4"/>
  <c r="I518" i="4" s="1"/>
  <c r="H519" i="4"/>
  <c r="H520" i="4"/>
  <c r="I520" i="4" s="1"/>
  <c r="H521" i="4"/>
  <c r="H522" i="4"/>
  <c r="H523" i="4"/>
  <c r="I523" i="4" s="1"/>
  <c r="H524" i="4"/>
  <c r="H525" i="4"/>
  <c r="H526" i="4"/>
  <c r="I526" i="4" s="1"/>
  <c r="H527" i="4"/>
  <c r="H528" i="4"/>
  <c r="I528" i="4" s="1"/>
  <c r="H529" i="4"/>
  <c r="H530" i="4"/>
  <c r="H531" i="4"/>
  <c r="I531" i="4" s="1"/>
  <c r="H532" i="4"/>
  <c r="H533" i="4"/>
  <c r="H534" i="4"/>
  <c r="I534" i="4" s="1"/>
  <c r="H535" i="4"/>
  <c r="H536" i="4"/>
  <c r="I536" i="4" s="1"/>
  <c r="H537" i="4"/>
  <c r="H538" i="4"/>
  <c r="H539" i="4"/>
  <c r="I539" i="4" s="1"/>
  <c r="H540" i="4"/>
  <c r="H541" i="4"/>
  <c r="H542" i="4"/>
  <c r="I542" i="4" s="1"/>
  <c r="H543" i="4"/>
  <c r="H544" i="4"/>
  <c r="I544" i="4" s="1"/>
  <c r="H545" i="4"/>
  <c r="H546" i="4"/>
  <c r="H547" i="4"/>
  <c r="I547" i="4" s="1"/>
  <c r="H548" i="4"/>
  <c r="H549" i="4"/>
  <c r="H550" i="4"/>
  <c r="I550" i="4" s="1"/>
  <c r="H551" i="4"/>
  <c r="H552" i="4"/>
  <c r="I552" i="4" s="1"/>
  <c r="H553" i="4"/>
  <c r="I553" i="4" s="1"/>
  <c r="H554" i="4"/>
  <c r="H555" i="4"/>
  <c r="I555" i="4" s="1"/>
  <c r="H556" i="4"/>
  <c r="H557" i="4"/>
  <c r="H558" i="4"/>
  <c r="I558" i="4" s="1"/>
  <c r="H559" i="4"/>
  <c r="H560" i="4"/>
  <c r="I560" i="4" s="1"/>
  <c r="H561" i="4"/>
  <c r="I561" i="4" s="1"/>
  <c r="H562" i="4"/>
  <c r="H563" i="4"/>
  <c r="I563" i="4" s="1"/>
  <c r="H564" i="4"/>
  <c r="H565" i="4"/>
  <c r="H566" i="4"/>
  <c r="I566" i="4" s="1"/>
  <c r="H567" i="4"/>
  <c r="H568" i="4"/>
  <c r="I568" i="4" s="1"/>
  <c r="H569" i="4"/>
  <c r="I569" i="4" s="1"/>
  <c r="H570" i="4"/>
  <c r="H571" i="4"/>
  <c r="I571" i="4" s="1"/>
  <c r="H572" i="4"/>
  <c r="H573" i="4"/>
  <c r="H574" i="4"/>
  <c r="I574" i="4" s="1"/>
  <c r="H575" i="4"/>
  <c r="H576" i="4"/>
  <c r="I576" i="4" s="1"/>
  <c r="H577" i="4"/>
  <c r="I577" i="4" s="1"/>
  <c r="H578" i="4"/>
  <c r="H579" i="4"/>
  <c r="I579" i="4" s="1"/>
  <c r="H580" i="4"/>
  <c r="H581" i="4"/>
  <c r="H582" i="4"/>
  <c r="I582" i="4" s="1"/>
  <c r="H583" i="4"/>
  <c r="H584" i="4"/>
  <c r="I584" i="4" s="1"/>
  <c r="H585" i="4"/>
  <c r="I585" i="4" s="1"/>
  <c r="H586" i="4"/>
  <c r="H587" i="4"/>
  <c r="I587" i="4" s="1"/>
  <c r="H588" i="4"/>
  <c r="H589" i="4"/>
  <c r="H590" i="4"/>
  <c r="I590" i="4" s="1"/>
  <c r="H591" i="4"/>
  <c r="H592" i="4"/>
  <c r="I592" i="4" s="1"/>
  <c r="H593" i="4"/>
  <c r="I593" i="4" s="1"/>
  <c r="H594" i="4"/>
  <c r="H595" i="4"/>
  <c r="I595" i="4" s="1"/>
  <c r="H596" i="4"/>
  <c r="H597" i="4"/>
  <c r="H598" i="4"/>
  <c r="I598" i="4" s="1"/>
  <c r="H599" i="4"/>
  <c r="H600" i="4"/>
  <c r="I600" i="4" s="1"/>
  <c r="I25" i="4"/>
  <c r="I26" i="4"/>
  <c r="I28" i="4"/>
  <c r="I29" i="4"/>
  <c r="I31" i="4"/>
  <c r="I33" i="4"/>
  <c r="I34" i="4"/>
  <c r="I36" i="4"/>
  <c r="I37" i="4"/>
  <c r="I39" i="4"/>
  <c r="I41" i="4"/>
  <c r="I42" i="4"/>
  <c r="I44" i="4"/>
  <c r="I45" i="4"/>
  <c r="I47" i="4"/>
  <c r="I49" i="4"/>
  <c r="I50" i="4"/>
  <c r="I52" i="4"/>
  <c r="I53" i="4"/>
  <c r="I55" i="4"/>
  <c r="I57" i="4"/>
  <c r="I58" i="4"/>
  <c r="I60" i="4"/>
  <c r="I61" i="4"/>
  <c r="I63" i="4"/>
  <c r="I65" i="4"/>
  <c r="I66" i="4"/>
  <c r="I68" i="4"/>
  <c r="I69" i="4"/>
  <c r="I71" i="4"/>
  <c r="I73" i="4"/>
  <c r="I74" i="4"/>
  <c r="I76" i="4"/>
  <c r="I77" i="4"/>
  <c r="I79" i="4"/>
  <c r="I81" i="4"/>
  <c r="I82" i="4"/>
  <c r="I84" i="4"/>
  <c r="I85" i="4"/>
  <c r="I87" i="4"/>
  <c r="I89" i="4"/>
  <c r="I90" i="4"/>
  <c r="I92" i="4"/>
  <c r="I93" i="4"/>
  <c r="I95" i="4"/>
  <c r="I97" i="4"/>
  <c r="I98" i="4"/>
  <c r="I100" i="4"/>
  <c r="I101" i="4"/>
  <c r="I103" i="4"/>
  <c r="I105" i="4"/>
  <c r="I106" i="4"/>
  <c r="I108" i="4"/>
  <c r="I109" i="4"/>
  <c r="I111" i="4"/>
  <c r="I113" i="4"/>
  <c r="I114" i="4"/>
  <c r="I116" i="4"/>
  <c r="I117" i="4"/>
  <c r="I119" i="4"/>
  <c r="I121" i="4"/>
  <c r="I122" i="4"/>
  <c r="I124" i="4"/>
  <c r="I125" i="4"/>
  <c r="I127" i="4"/>
  <c r="I129" i="4"/>
  <c r="I130" i="4"/>
  <c r="I132" i="4"/>
  <c r="I133" i="4"/>
  <c r="I135" i="4"/>
  <c r="I137" i="4"/>
  <c r="I138" i="4"/>
  <c r="I140" i="4"/>
  <c r="I141" i="4"/>
  <c r="I143" i="4"/>
  <c r="I145" i="4"/>
  <c r="I146" i="4"/>
  <c r="I148" i="4"/>
  <c r="I149" i="4"/>
  <c r="I151" i="4"/>
  <c r="I153" i="4"/>
  <c r="I154" i="4"/>
  <c r="I156" i="4"/>
  <c r="I157" i="4"/>
  <c r="I159" i="4"/>
  <c r="I161" i="4"/>
  <c r="I162" i="4"/>
  <c r="I164" i="4"/>
  <c r="I165" i="4"/>
  <c r="I167" i="4"/>
  <c r="I169" i="4"/>
  <c r="I170" i="4"/>
  <c r="I172" i="4"/>
  <c r="I173" i="4"/>
  <c r="I175" i="4"/>
  <c r="I177" i="4"/>
  <c r="I178" i="4"/>
  <c r="I180" i="4"/>
  <c r="I181" i="4"/>
  <c r="I183" i="4"/>
  <c r="I185" i="4"/>
  <c r="I186" i="4"/>
  <c r="I188" i="4"/>
  <c r="I189" i="4"/>
  <c r="I191" i="4"/>
  <c r="I193" i="4"/>
  <c r="I194" i="4"/>
  <c r="I196" i="4"/>
  <c r="I197" i="4"/>
  <c r="I199" i="4"/>
  <c r="I201" i="4"/>
  <c r="I202" i="4"/>
  <c r="I204" i="4"/>
  <c r="I205" i="4"/>
  <c r="I207" i="4"/>
  <c r="I209" i="4"/>
  <c r="I210" i="4"/>
  <c r="I212" i="4"/>
  <c r="I213" i="4"/>
  <c r="I215" i="4"/>
  <c r="I217" i="4"/>
  <c r="I218" i="4"/>
  <c r="I220" i="4"/>
  <c r="I221" i="4"/>
  <c r="I223" i="4"/>
  <c r="I225" i="4"/>
  <c r="I226" i="4"/>
  <c r="I228" i="4"/>
  <c r="I229" i="4"/>
  <c r="I231" i="4"/>
  <c r="I233" i="4"/>
  <c r="I234" i="4"/>
  <c r="I236" i="4"/>
  <c r="I237" i="4"/>
  <c r="I239" i="4"/>
  <c r="I241" i="4"/>
  <c r="I242" i="4"/>
  <c r="I244" i="4"/>
  <c r="I245" i="4"/>
  <c r="I247" i="4"/>
  <c r="I249" i="4"/>
  <c r="I250" i="4"/>
  <c r="I252" i="4"/>
  <c r="I253" i="4"/>
  <c r="I255" i="4"/>
  <c r="I257" i="4"/>
  <c r="I258" i="4"/>
  <c r="I260" i="4"/>
  <c r="I261" i="4"/>
  <c r="I263" i="4"/>
  <c r="I265" i="4"/>
  <c r="I266" i="4"/>
  <c r="I268" i="4"/>
  <c r="I269" i="4"/>
  <c r="I271" i="4"/>
  <c r="I273" i="4"/>
  <c r="I274" i="4"/>
  <c r="I276" i="4"/>
  <c r="I277" i="4"/>
  <c r="I279" i="4"/>
  <c r="I281" i="4"/>
  <c r="I282" i="4"/>
  <c r="I284" i="4"/>
  <c r="I285" i="4"/>
  <c r="I287" i="4"/>
  <c r="I289" i="4"/>
  <c r="I290" i="4"/>
  <c r="I292" i="4"/>
  <c r="I293" i="4"/>
  <c r="I295" i="4"/>
  <c r="I297" i="4"/>
  <c r="I298" i="4"/>
  <c r="I300" i="4"/>
  <c r="I301" i="4"/>
  <c r="I303" i="4"/>
  <c r="I305" i="4"/>
  <c r="I306" i="4"/>
  <c r="I308" i="4"/>
  <c r="I309" i="4"/>
  <c r="I311" i="4"/>
  <c r="I313" i="4"/>
  <c r="I314" i="4"/>
  <c r="I316" i="4"/>
  <c r="I317" i="4"/>
  <c r="I319" i="4"/>
  <c r="I321" i="4"/>
  <c r="I322" i="4"/>
  <c r="I324" i="4"/>
  <c r="I325" i="4"/>
  <c r="I327" i="4"/>
  <c r="I329" i="4"/>
  <c r="I330" i="4"/>
  <c r="I332" i="4"/>
  <c r="I333" i="4"/>
  <c r="I335" i="4"/>
  <c r="I337" i="4"/>
  <c r="I338" i="4"/>
  <c r="I340" i="4"/>
  <c r="I341" i="4"/>
  <c r="I343" i="4"/>
  <c r="I345" i="4"/>
  <c r="I346" i="4"/>
  <c r="I348" i="4"/>
  <c r="I349" i="4"/>
  <c r="I351" i="4"/>
  <c r="I353" i="4"/>
  <c r="I354" i="4"/>
  <c r="I356" i="4"/>
  <c r="I357" i="4"/>
  <c r="I359" i="4"/>
  <c r="I361" i="4"/>
  <c r="I362" i="4"/>
  <c r="I364" i="4"/>
  <c r="I365" i="4"/>
  <c r="I367" i="4"/>
  <c r="I369" i="4"/>
  <c r="I370" i="4"/>
  <c r="I372" i="4"/>
  <c r="I373" i="4"/>
  <c r="I375" i="4"/>
  <c r="I377" i="4"/>
  <c r="I378" i="4"/>
  <c r="I380" i="4"/>
  <c r="I381" i="4"/>
  <c r="I383" i="4"/>
  <c r="I385" i="4"/>
  <c r="I386" i="4"/>
  <c r="I388" i="4"/>
  <c r="I389" i="4"/>
  <c r="I391" i="4"/>
  <c r="I393" i="4"/>
  <c r="I394" i="4"/>
  <c r="I396" i="4"/>
  <c r="I397" i="4"/>
  <c r="I399" i="4"/>
  <c r="I401" i="4"/>
  <c r="I402" i="4"/>
  <c r="I404" i="4"/>
  <c r="I405" i="4"/>
  <c r="I407" i="4"/>
  <c r="I409" i="4"/>
  <c r="I410" i="4"/>
  <c r="I412" i="4"/>
  <c r="I413" i="4"/>
  <c r="I415" i="4"/>
  <c r="I417" i="4"/>
  <c r="I418" i="4"/>
  <c r="I420" i="4"/>
  <c r="I421" i="4"/>
  <c r="I423" i="4"/>
  <c r="I425" i="4"/>
  <c r="I426" i="4"/>
  <c r="I428" i="4"/>
  <c r="I429" i="4"/>
  <c r="I431" i="4"/>
  <c r="I433" i="4"/>
  <c r="I434" i="4"/>
  <c r="I436" i="4"/>
  <c r="I437" i="4"/>
  <c r="I439" i="4"/>
  <c r="I441" i="4"/>
  <c r="I442" i="4"/>
  <c r="I444" i="4"/>
  <c r="I445" i="4"/>
  <c r="I447" i="4"/>
  <c r="I449" i="4"/>
  <c r="I450" i="4"/>
  <c r="I452" i="4"/>
  <c r="I453" i="4"/>
  <c r="I455" i="4"/>
  <c r="I457" i="4"/>
  <c r="I458" i="4"/>
  <c r="I460" i="4"/>
  <c r="I461" i="4"/>
  <c r="I463" i="4"/>
  <c r="I465" i="4"/>
  <c r="I466" i="4"/>
  <c r="I468" i="4"/>
  <c r="I469" i="4"/>
  <c r="I471" i="4"/>
  <c r="I473" i="4"/>
  <c r="I474" i="4"/>
  <c r="I476" i="4"/>
  <c r="I477" i="4"/>
  <c r="I479" i="4"/>
  <c r="I481" i="4"/>
  <c r="I482" i="4"/>
  <c r="I484" i="4"/>
  <c r="I485" i="4"/>
  <c r="I487" i="4"/>
  <c r="I489" i="4"/>
  <c r="I490" i="4"/>
  <c r="I492" i="4"/>
  <c r="I493" i="4"/>
  <c r="I495" i="4"/>
  <c r="I497" i="4"/>
  <c r="I498" i="4"/>
  <c r="I500" i="4"/>
  <c r="I501" i="4"/>
  <c r="I503" i="4"/>
  <c r="I505" i="4"/>
  <c r="I506" i="4"/>
  <c r="I508" i="4"/>
  <c r="I509" i="4"/>
  <c r="I511" i="4"/>
  <c r="I513" i="4"/>
  <c r="I514" i="4"/>
  <c r="I516" i="4"/>
  <c r="I517" i="4"/>
  <c r="I519" i="4"/>
  <c r="I521" i="4"/>
  <c r="I522" i="4"/>
  <c r="I524" i="4"/>
  <c r="I525" i="4"/>
  <c r="I527" i="4"/>
  <c r="I529" i="4"/>
  <c r="I530" i="4"/>
  <c r="I532" i="4"/>
  <c r="I533" i="4"/>
  <c r="I535" i="4"/>
  <c r="I537" i="4"/>
  <c r="I538" i="4"/>
  <c r="I540" i="4"/>
  <c r="I541" i="4"/>
  <c r="I543" i="4"/>
  <c r="I545" i="4"/>
  <c r="I546" i="4"/>
  <c r="I548" i="4"/>
  <c r="I549" i="4"/>
  <c r="I551" i="4"/>
  <c r="I554" i="4"/>
  <c r="I556" i="4"/>
  <c r="I557" i="4"/>
  <c r="I559" i="4"/>
  <c r="I562" i="4"/>
  <c r="I564" i="4"/>
  <c r="I565" i="4"/>
  <c r="I567" i="4"/>
  <c r="I570" i="4"/>
  <c r="I572" i="4"/>
  <c r="I573" i="4"/>
  <c r="I575" i="4"/>
  <c r="I578" i="4"/>
  <c r="I580" i="4"/>
  <c r="I581" i="4"/>
  <c r="I583" i="4"/>
  <c r="I586" i="4"/>
  <c r="I588" i="4"/>
  <c r="I589" i="4"/>
  <c r="I591" i="4"/>
  <c r="I594" i="4"/>
  <c r="I596" i="4"/>
  <c r="I597" i="4"/>
  <c r="I599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H24" i="2"/>
  <c r="I24" i="2" s="1"/>
  <c r="H25" i="2"/>
  <c r="H26" i="2"/>
  <c r="H27" i="2"/>
  <c r="I27" i="2" s="1"/>
  <c r="H28" i="2"/>
  <c r="I28" i="2" s="1"/>
  <c r="H29" i="2"/>
  <c r="H30" i="2"/>
  <c r="I30" i="2" s="1"/>
  <c r="H31" i="2"/>
  <c r="H32" i="2"/>
  <c r="I32" i="2" s="1"/>
  <c r="H33" i="2"/>
  <c r="I33" i="2" s="1"/>
  <c r="H34" i="2"/>
  <c r="I34" i="2" s="1"/>
  <c r="H35" i="2"/>
  <c r="I35" i="2" s="1"/>
  <c r="H36" i="2"/>
  <c r="I36" i="2" s="1"/>
  <c r="H37" i="2"/>
  <c r="I37" i="2" s="1"/>
  <c r="H38" i="2"/>
  <c r="I38" i="2" s="1"/>
  <c r="H39" i="2"/>
  <c r="H40" i="2"/>
  <c r="I40" i="2" s="1"/>
  <c r="H41" i="2"/>
  <c r="I41" i="2" s="1"/>
  <c r="H42" i="2"/>
  <c r="I42" i="2" s="1"/>
  <c r="H43" i="2"/>
  <c r="I43" i="2" s="1"/>
  <c r="H44" i="2"/>
  <c r="I44" i="2" s="1"/>
  <c r="H45" i="2"/>
  <c r="H46" i="2"/>
  <c r="I46" i="2" s="1"/>
  <c r="H47" i="2"/>
  <c r="H48" i="2"/>
  <c r="I48" i="2" s="1"/>
  <c r="H49" i="2"/>
  <c r="I49" i="2" s="1"/>
  <c r="H50" i="2"/>
  <c r="I50" i="2" s="1"/>
  <c r="H51" i="2"/>
  <c r="I51" i="2" s="1"/>
  <c r="H52" i="2"/>
  <c r="I52" i="2" s="1"/>
  <c r="H53" i="2"/>
  <c r="H54" i="2"/>
  <c r="I54" i="2" s="1"/>
  <c r="H55" i="2"/>
  <c r="H56" i="2"/>
  <c r="I56" i="2" s="1"/>
  <c r="H57" i="2"/>
  <c r="I57" i="2" s="1"/>
  <c r="H58" i="2"/>
  <c r="I58" i="2" s="1"/>
  <c r="H59" i="2"/>
  <c r="I59" i="2" s="1"/>
  <c r="H60" i="2"/>
  <c r="I60" i="2" s="1"/>
  <c r="H61" i="2"/>
  <c r="I61" i="2" s="1"/>
  <c r="H62" i="2"/>
  <c r="I62" i="2" s="1"/>
  <c r="H63" i="2"/>
  <c r="H64" i="2"/>
  <c r="I64" i="2" s="1"/>
  <c r="H65" i="2"/>
  <c r="H66" i="2"/>
  <c r="H67" i="2"/>
  <c r="I67" i="2" s="1"/>
  <c r="H68" i="2"/>
  <c r="I68" i="2" s="1"/>
  <c r="H69" i="2"/>
  <c r="H70" i="2"/>
  <c r="I70" i="2" s="1"/>
  <c r="H71" i="2"/>
  <c r="H72" i="2"/>
  <c r="I72" i="2" s="1"/>
  <c r="H73" i="2"/>
  <c r="I73" i="2" s="1"/>
  <c r="H74" i="2"/>
  <c r="I74" i="2" s="1"/>
  <c r="H75" i="2"/>
  <c r="I75" i="2" s="1"/>
  <c r="H76" i="2"/>
  <c r="I76" i="2" s="1"/>
  <c r="H77" i="2"/>
  <c r="I77" i="2" s="1"/>
  <c r="H78" i="2"/>
  <c r="I78" i="2" s="1"/>
  <c r="H79" i="2"/>
  <c r="H80" i="2"/>
  <c r="I80" i="2" s="1"/>
  <c r="H81" i="2"/>
  <c r="I81" i="2" s="1"/>
  <c r="H82" i="2"/>
  <c r="I82" i="2" s="1"/>
  <c r="H83" i="2"/>
  <c r="I83" i="2" s="1"/>
  <c r="H84" i="2"/>
  <c r="I84" i="2" s="1"/>
  <c r="H85" i="2"/>
  <c r="H86" i="2"/>
  <c r="I86" i="2" s="1"/>
  <c r="H87" i="2"/>
  <c r="H88" i="2"/>
  <c r="I88" i="2" s="1"/>
  <c r="H89" i="2"/>
  <c r="I89" i="2" s="1"/>
  <c r="H90" i="2"/>
  <c r="I90" i="2" s="1"/>
  <c r="H91" i="2"/>
  <c r="I91" i="2" s="1"/>
  <c r="H92" i="2"/>
  <c r="H93" i="2"/>
  <c r="H94" i="2"/>
  <c r="I94" i="2" s="1"/>
  <c r="H95" i="2"/>
  <c r="I95" i="2" s="1"/>
  <c r="H96" i="2"/>
  <c r="I96" i="2" s="1"/>
  <c r="H97" i="2"/>
  <c r="I97" i="2" s="1"/>
  <c r="H98" i="2"/>
  <c r="I98" i="2" s="1"/>
  <c r="H99" i="2"/>
  <c r="I99" i="2" s="1"/>
  <c r="H100" i="2"/>
  <c r="I100" i="2" s="1"/>
  <c r="H101" i="2"/>
  <c r="I101" i="2" s="1"/>
  <c r="H102" i="2"/>
  <c r="I102" i="2" s="1"/>
  <c r="H103" i="2"/>
  <c r="H104" i="2"/>
  <c r="I104" i="2" s="1"/>
  <c r="H105" i="2"/>
  <c r="H106" i="2"/>
  <c r="I106" i="2" s="1"/>
  <c r="H107" i="2"/>
  <c r="I107" i="2" s="1"/>
  <c r="H108" i="2"/>
  <c r="I108" i="2" s="1"/>
  <c r="H109" i="2"/>
  <c r="I109" i="2" s="1"/>
  <c r="H110" i="2"/>
  <c r="I110" i="2" s="1"/>
  <c r="H111" i="2"/>
  <c r="H112" i="2"/>
  <c r="I112" i="2" s="1"/>
  <c r="H113" i="2"/>
  <c r="I113" i="2" s="1"/>
  <c r="H114" i="2"/>
  <c r="I114" i="2" s="1"/>
  <c r="H115" i="2"/>
  <c r="I115" i="2" s="1"/>
  <c r="H116" i="2"/>
  <c r="I116" i="2" s="1"/>
  <c r="H117" i="2"/>
  <c r="I117" i="2" s="1"/>
  <c r="H118" i="2"/>
  <c r="I118" i="2" s="1"/>
  <c r="H119" i="2"/>
  <c r="H120" i="2"/>
  <c r="I120" i="2" s="1"/>
  <c r="H121" i="2"/>
  <c r="I121" i="2" s="1"/>
  <c r="H122" i="2"/>
  <c r="I122" i="2" s="1"/>
  <c r="H123" i="2"/>
  <c r="I123" i="2" s="1"/>
  <c r="H124" i="2"/>
  <c r="I124" i="2" s="1"/>
  <c r="H125" i="2"/>
  <c r="I125" i="2" s="1"/>
  <c r="H126" i="2"/>
  <c r="I126" i="2" s="1"/>
  <c r="H127" i="2"/>
  <c r="H128" i="2"/>
  <c r="I128" i="2" s="1"/>
  <c r="H129" i="2"/>
  <c r="H130" i="2"/>
  <c r="H131" i="2"/>
  <c r="I131" i="2" s="1"/>
  <c r="H132" i="2"/>
  <c r="I132" i="2" s="1"/>
  <c r="H133" i="2"/>
  <c r="I133" i="2" s="1"/>
  <c r="H134" i="2"/>
  <c r="I134" i="2" s="1"/>
  <c r="H135" i="2"/>
  <c r="H136" i="2"/>
  <c r="I136" i="2" s="1"/>
  <c r="H137" i="2"/>
  <c r="I137" i="2" s="1"/>
  <c r="H138" i="2"/>
  <c r="I138" i="2" s="1"/>
  <c r="H139" i="2"/>
  <c r="I139" i="2" s="1"/>
  <c r="H140" i="2"/>
  <c r="I140" i="2" s="1"/>
  <c r="H141" i="2"/>
  <c r="I141" i="2" s="1"/>
  <c r="H142" i="2"/>
  <c r="I142" i="2" s="1"/>
  <c r="H143" i="2"/>
  <c r="H144" i="2"/>
  <c r="I144" i="2" s="1"/>
  <c r="H145" i="2"/>
  <c r="I145" i="2" s="1"/>
  <c r="H146" i="2"/>
  <c r="I146" i="2" s="1"/>
  <c r="H147" i="2"/>
  <c r="I147" i="2" s="1"/>
  <c r="H148" i="2"/>
  <c r="I148" i="2" s="1"/>
  <c r="H149" i="2"/>
  <c r="H150" i="2"/>
  <c r="I150" i="2" s="1"/>
  <c r="H151" i="2"/>
  <c r="H152" i="2"/>
  <c r="I152" i="2" s="1"/>
  <c r="H153" i="2"/>
  <c r="I153" i="2" s="1"/>
  <c r="H154" i="2"/>
  <c r="I154" i="2" s="1"/>
  <c r="H155" i="2"/>
  <c r="I155" i="2" s="1"/>
  <c r="H156" i="2"/>
  <c r="I156" i="2" s="1"/>
  <c r="H157" i="2"/>
  <c r="I157" i="2" s="1"/>
  <c r="H158" i="2"/>
  <c r="I158" i="2" s="1"/>
  <c r="H159" i="2"/>
  <c r="I159" i="2" s="1"/>
  <c r="H160" i="2"/>
  <c r="I160" i="2" s="1"/>
  <c r="H161" i="2"/>
  <c r="I161" i="2" s="1"/>
  <c r="H162" i="2"/>
  <c r="I162" i="2" s="1"/>
  <c r="H163" i="2"/>
  <c r="I163" i="2" s="1"/>
  <c r="H164" i="2"/>
  <c r="I164" i="2" s="1"/>
  <c r="H165" i="2"/>
  <c r="I165" i="2" s="1"/>
  <c r="H166" i="2"/>
  <c r="I166" i="2" s="1"/>
  <c r="H167" i="2"/>
  <c r="H168" i="2"/>
  <c r="I168" i="2" s="1"/>
  <c r="H169" i="2"/>
  <c r="H170" i="2"/>
  <c r="I170" i="2" s="1"/>
  <c r="H171" i="2"/>
  <c r="I171" i="2" s="1"/>
  <c r="H172" i="2"/>
  <c r="H173" i="2"/>
  <c r="H174" i="2"/>
  <c r="I174" i="2" s="1"/>
  <c r="H175" i="2"/>
  <c r="H176" i="2"/>
  <c r="I176" i="2" s="1"/>
  <c r="H177" i="2"/>
  <c r="I177" i="2" s="1"/>
  <c r="H178" i="2"/>
  <c r="I178" i="2" s="1"/>
  <c r="H179" i="2"/>
  <c r="I179" i="2" s="1"/>
  <c r="H180" i="2"/>
  <c r="I180" i="2" s="1"/>
  <c r="H181" i="2"/>
  <c r="H182" i="2"/>
  <c r="I182" i="2" s="1"/>
  <c r="H183" i="2"/>
  <c r="H184" i="2"/>
  <c r="I184" i="2" s="1"/>
  <c r="H185" i="2"/>
  <c r="I185" i="2" s="1"/>
  <c r="H186" i="2"/>
  <c r="I186" i="2" s="1"/>
  <c r="H187" i="2"/>
  <c r="I187" i="2" s="1"/>
  <c r="H188" i="2"/>
  <c r="I188" i="2" s="1"/>
  <c r="H189" i="2"/>
  <c r="I189" i="2" s="1"/>
  <c r="H190" i="2"/>
  <c r="I190" i="2" s="1"/>
  <c r="H191" i="2"/>
  <c r="H192" i="2"/>
  <c r="I192" i="2" s="1"/>
  <c r="H193" i="2"/>
  <c r="H194" i="2"/>
  <c r="I194" i="2" s="1"/>
  <c r="H195" i="2"/>
  <c r="I195" i="2" s="1"/>
  <c r="H196" i="2"/>
  <c r="I196" i="2" s="1"/>
  <c r="H197" i="2"/>
  <c r="H198" i="2"/>
  <c r="I198" i="2" s="1"/>
  <c r="H199" i="2"/>
  <c r="H200" i="2"/>
  <c r="I200" i="2" s="1"/>
  <c r="H201" i="2"/>
  <c r="I201" i="2" s="1"/>
  <c r="H202" i="2"/>
  <c r="I202" i="2" s="1"/>
  <c r="H203" i="2"/>
  <c r="I203" i="2" s="1"/>
  <c r="H204" i="2"/>
  <c r="I204" i="2" s="1"/>
  <c r="H205" i="2"/>
  <c r="I205" i="2" s="1"/>
  <c r="H206" i="2"/>
  <c r="I206" i="2" s="1"/>
  <c r="H207" i="2"/>
  <c r="H208" i="2"/>
  <c r="I208" i="2" s="1"/>
  <c r="H209" i="2"/>
  <c r="I209" i="2" s="1"/>
  <c r="H210" i="2"/>
  <c r="I210" i="2" s="1"/>
  <c r="H211" i="2"/>
  <c r="I211" i="2" s="1"/>
  <c r="H212" i="2"/>
  <c r="I212" i="2" s="1"/>
  <c r="H213" i="2"/>
  <c r="I213" i="2" s="1"/>
  <c r="H214" i="2"/>
  <c r="I214" i="2" s="1"/>
  <c r="H215" i="2"/>
  <c r="H216" i="2"/>
  <c r="I216" i="2" s="1"/>
  <c r="H217" i="2"/>
  <c r="I217" i="2" s="1"/>
  <c r="H218" i="2"/>
  <c r="I218" i="2" s="1"/>
  <c r="H219" i="2"/>
  <c r="I219" i="2" s="1"/>
  <c r="H220" i="2"/>
  <c r="I220" i="2" s="1"/>
  <c r="H221" i="2"/>
  <c r="I221" i="2" s="1"/>
  <c r="H222" i="2"/>
  <c r="I222" i="2" s="1"/>
  <c r="H223" i="2"/>
  <c r="I223" i="2" s="1"/>
  <c r="H224" i="2"/>
  <c r="I224" i="2" s="1"/>
  <c r="H225" i="2"/>
  <c r="I225" i="2" s="1"/>
  <c r="H226" i="2"/>
  <c r="I226" i="2" s="1"/>
  <c r="H227" i="2"/>
  <c r="I227" i="2" s="1"/>
  <c r="H228" i="2"/>
  <c r="I228" i="2" s="1"/>
  <c r="H229" i="2"/>
  <c r="I229" i="2" s="1"/>
  <c r="H230" i="2"/>
  <c r="I230" i="2" s="1"/>
  <c r="H231" i="2"/>
  <c r="H232" i="2"/>
  <c r="I232" i="2" s="1"/>
  <c r="H233" i="2"/>
  <c r="H234" i="2"/>
  <c r="I234" i="2" s="1"/>
  <c r="H235" i="2"/>
  <c r="I235" i="2" s="1"/>
  <c r="H236" i="2"/>
  <c r="I236" i="2" s="1"/>
  <c r="H237" i="2"/>
  <c r="I237" i="2" s="1"/>
  <c r="H238" i="2"/>
  <c r="I238" i="2" s="1"/>
  <c r="H239" i="2"/>
  <c r="H240" i="2"/>
  <c r="I240" i="2" s="1"/>
  <c r="H241" i="2"/>
  <c r="I241" i="2" s="1"/>
  <c r="H242" i="2"/>
  <c r="I242" i="2" s="1"/>
  <c r="H243" i="2"/>
  <c r="I243" i="2" s="1"/>
  <c r="H244" i="2"/>
  <c r="I244" i="2" s="1"/>
  <c r="H245" i="2"/>
  <c r="H246" i="2"/>
  <c r="I246" i="2" s="1"/>
  <c r="H247" i="2"/>
  <c r="H248" i="2"/>
  <c r="I248" i="2" s="1"/>
  <c r="H249" i="2"/>
  <c r="I249" i="2" s="1"/>
  <c r="H250" i="2"/>
  <c r="I250" i="2" s="1"/>
  <c r="H251" i="2"/>
  <c r="I251" i="2" s="1"/>
  <c r="H252" i="2"/>
  <c r="H253" i="2"/>
  <c r="H254" i="2"/>
  <c r="I254" i="2" s="1"/>
  <c r="H255" i="2"/>
  <c r="H256" i="2"/>
  <c r="I256" i="2" s="1"/>
  <c r="H257" i="2"/>
  <c r="H258" i="2"/>
  <c r="I258" i="2" s="1"/>
  <c r="H259" i="2"/>
  <c r="I259" i="2" s="1"/>
  <c r="H260" i="2"/>
  <c r="I260" i="2" s="1"/>
  <c r="H261" i="2"/>
  <c r="H262" i="2"/>
  <c r="I262" i="2" s="1"/>
  <c r="H263" i="2"/>
  <c r="H264" i="2"/>
  <c r="I264" i="2" s="1"/>
  <c r="H265" i="2"/>
  <c r="I265" i="2" s="1"/>
  <c r="H266" i="2"/>
  <c r="I266" i="2" s="1"/>
  <c r="H267" i="2"/>
  <c r="I267" i="2" s="1"/>
  <c r="H268" i="2"/>
  <c r="H269" i="2"/>
  <c r="H270" i="2"/>
  <c r="I270" i="2" s="1"/>
  <c r="H271" i="2"/>
  <c r="H272" i="2"/>
  <c r="I272" i="2" s="1"/>
  <c r="H273" i="2"/>
  <c r="I273" i="2" s="1"/>
  <c r="H274" i="2"/>
  <c r="I274" i="2" s="1"/>
  <c r="H275" i="2"/>
  <c r="I275" i="2" s="1"/>
  <c r="H276" i="2"/>
  <c r="I276" i="2" s="1"/>
  <c r="H277" i="2"/>
  <c r="H278" i="2"/>
  <c r="I278" i="2" s="1"/>
  <c r="H279" i="2"/>
  <c r="H280" i="2"/>
  <c r="I280" i="2" s="1"/>
  <c r="H281" i="2"/>
  <c r="I281" i="2" s="1"/>
  <c r="H282" i="2"/>
  <c r="I282" i="2" s="1"/>
  <c r="H283" i="2"/>
  <c r="I283" i="2" s="1"/>
  <c r="H284" i="2"/>
  <c r="I284" i="2" s="1"/>
  <c r="H285" i="2"/>
  <c r="I285" i="2" s="1"/>
  <c r="H286" i="2"/>
  <c r="I286" i="2" s="1"/>
  <c r="H287" i="2"/>
  <c r="I287" i="2" s="1"/>
  <c r="H288" i="2"/>
  <c r="I288" i="2" s="1"/>
  <c r="H289" i="2"/>
  <c r="I289" i="2" s="1"/>
  <c r="H290" i="2"/>
  <c r="I290" i="2" s="1"/>
  <c r="H291" i="2"/>
  <c r="I291" i="2" s="1"/>
  <c r="H292" i="2"/>
  <c r="H293" i="2"/>
  <c r="H294" i="2"/>
  <c r="I294" i="2" s="1"/>
  <c r="H295" i="2"/>
  <c r="H296" i="2"/>
  <c r="I296" i="2" s="1"/>
  <c r="H297" i="2"/>
  <c r="H298" i="2"/>
  <c r="I298" i="2" s="1"/>
  <c r="H299" i="2"/>
  <c r="I299" i="2" s="1"/>
  <c r="H300" i="2"/>
  <c r="I300" i="2" s="1"/>
  <c r="H301" i="2"/>
  <c r="I301" i="2" s="1"/>
  <c r="H302" i="2"/>
  <c r="I302" i="2" s="1"/>
  <c r="H303" i="2"/>
  <c r="H304" i="2"/>
  <c r="I304" i="2" s="1"/>
  <c r="H305" i="2"/>
  <c r="I305" i="2" s="1"/>
  <c r="H306" i="2"/>
  <c r="I306" i="2" s="1"/>
  <c r="H307" i="2"/>
  <c r="I307" i="2" s="1"/>
  <c r="H308" i="2"/>
  <c r="I308" i="2" s="1"/>
  <c r="H309" i="2"/>
  <c r="H310" i="2"/>
  <c r="I310" i="2" s="1"/>
  <c r="H311" i="2"/>
  <c r="H312" i="2"/>
  <c r="I312" i="2" s="1"/>
  <c r="H313" i="2"/>
  <c r="I313" i="2" s="1"/>
  <c r="H314" i="2"/>
  <c r="I314" i="2" s="1"/>
  <c r="H315" i="2"/>
  <c r="I315" i="2" s="1"/>
  <c r="H316" i="2"/>
  <c r="I316" i="2" s="1"/>
  <c r="H317" i="2"/>
  <c r="I317" i="2" s="1"/>
  <c r="H318" i="2"/>
  <c r="I318" i="2" s="1"/>
  <c r="H319" i="2"/>
  <c r="H320" i="2"/>
  <c r="I320" i="2" s="1"/>
  <c r="H321" i="2"/>
  <c r="H322" i="2"/>
  <c r="H323" i="2"/>
  <c r="I323" i="2" s="1"/>
  <c r="H324" i="2"/>
  <c r="I324" i="2" s="1"/>
  <c r="H325" i="2"/>
  <c r="H326" i="2"/>
  <c r="I326" i="2" s="1"/>
  <c r="H327" i="2"/>
  <c r="H328" i="2"/>
  <c r="I328" i="2" s="1"/>
  <c r="H329" i="2"/>
  <c r="I329" i="2" s="1"/>
  <c r="H330" i="2"/>
  <c r="I330" i="2" s="1"/>
  <c r="H331" i="2"/>
  <c r="I331" i="2" s="1"/>
  <c r="H332" i="2"/>
  <c r="I332" i="2" s="1"/>
  <c r="H333" i="2"/>
  <c r="I333" i="2" s="1"/>
  <c r="H334" i="2"/>
  <c r="I334" i="2" s="1"/>
  <c r="H335" i="2"/>
  <c r="H336" i="2"/>
  <c r="I336" i="2" s="1"/>
  <c r="H337" i="2"/>
  <c r="I337" i="2" s="1"/>
  <c r="H338" i="2"/>
  <c r="I338" i="2" s="1"/>
  <c r="H339" i="2"/>
  <c r="I339" i="2" s="1"/>
  <c r="H340" i="2"/>
  <c r="I340" i="2" s="1"/>
  <c r="H341" i="2"/>
  <c r="H342" i="2"/>
  <c r="I342" i="2" s="1"/>
  <c r="H343" i="2"/>
  <c r="H344" i="2"/>
  <c r="I344" i="2" s="1"/>
  <c r="H345" i="2"/>
  <c r="I345" i="2" s="1"/>
  <c r="H346" i="2"/>
  <c r="I346" i="2" s="1"/>
  <c r="H347" i="2"/>
  <c r="I347" i="2" s="1"/>
  <c r="H348" i="2"/>
  <c r="H349" i="2"/>
  <c r="H350" i="2"/>
  <c r="I350" i="2" s="1"/>
  <c r="H351" i="2"/>
  <c r="I351" i="2" s="1"/>
  <c r="H352" i="2"/>
  <c r="I352" i="2" s="1"/>
  <c r="H353" i="2"/>
  <c r="I353" i="2" s="1"/>
  <c r="H354" i="2"/>
  <c r="I354" i="2" s="1"/>
  <c r="H355" i="2"/>
  <c r="I355" i="2" s="1"/>
  <c r="H356" i="2"/>
  <c r="I356" i="2" s="1"/>
  <c r="H357" i="2"/>
  <c r="I357" i="2" s="1"/>
  <c r="H358" i="2"/>
  <c r="I358" i="2" s="1"/>
  <c r="H359" i="2"/>
  <c r="H360" i="2"/>
  <c r="I360" i="2" s="1"/>
  <c r="H361" i="2"/>
  <c r="H362" i="2"/>
  <c r="I362" i="2" s="1"/>
  <c r="H363" i="2"/>
  <c r="I363" i="2" s="1"/>
  <c r="H364" i="2"/>
  <c r="I364" i="2" s="1"/>
  <c r="H365" i="2"/>
  <c r="I365" i="2" s="1"/>
  <c r="H366" i="2"/>
  <c r="I366" i="2" s="1"/>
  <c r="H367" i="2"/>
  <c r="H368" i="2"/>
  <c r="I368" i="2" s="1"/>
  <c r="H369" i="2"/>
  <c r="I369" i="2" s="1"/>
  <c r="H370" i="2"/>
  <c r="I370" i="2" s="1"/>
  <c r="H371" i="2"/>
  <c r="I371" i="2" s="1"/>
  <c r="H372" i="2"/>
  <c r="I372" i="2" s="1"/>
  <c r="H373" i="2"/>
  <c r="I373" i="2" s="1"/>
  <c r="H374" i="2"/>
  <c r="I374" i="2" s="1"/>
  <c r="H375" i="2"/>
  <c r="H376" i="2"/>
  <c r="I376" i="2" s="1"/>
  <c r="H377" i="2"/>
  <c r="I377" i="2" s="1"/>
  <c r="H378" i="2"/>
  <c r="I378" i="2" s="1"/>
  <c r="H379" i="2"/>
  <c r="I379" i="2" s="1"/>
  <c r="H380" i="2"/>
  <c r="I380" i="2" s="1"/>
  <c r="H381" i="2"/>
  <c r="I381" i="2" s="1"/>
  <c r="H382" i="2"/>
  <c r="I382" i="2" s="1"/>
  <c r="H383" i="2"/>
  <c r="H384" i="2"/>
  <c r="I384" i="2" s="1"/>
  <c r="H385" i="2"/>
  <c r="H386" i="2"/>
  <c r="H387" i="2"/>
  <c r="I387" i="2" s="1"/>
  <c r="H388" i="2"/>
  <c r="I388" i="2" s="1"/>
  <c r="H389" i="2"/>
  <c r="I389" i="2" s="1"/>
  <c r="H390" i="2"/>
  <c r="I390" i="2" s="1"/>
  <c r="H391" i="2"/>
  <c r="H392" i="2"/>
  <c r="I392" i="2" s="1"/>
  <c r="H393" i="2"/>
  <c r="I393" i="2" s="1"/>
  <c r="H394" i="2"/>
  <c r="I394" i="2" s="1"/>
  <c r="H395" i="2"/>
  <c r="I395" i="2" s="1"/>
  <c r="H396" i="2"/>
  <c r="I396" i="2" s="1"/>
  <c r="H397" i="2"/>
  <c r="I397" i="2" s="1"/>
  <c r="H398" i="2"/>
  <c r="I398" i="2" s="1"/>
  <c r="H399" i="2"/>
  <c r="H400" i="2"/>
  <c r="I400" i="2" s="1"/>
  <c r="H401" i="2"/>
  <c r="I401" i="2" s="1"/>
  <c r="H402" i="2"/>
  <c r="I402" i="2" s="1"/>
  <c r="H403" i="2"/>
  <c r="I403" i="2" s="1"/>
  <c r="H404" i="2"/>
  <c r="I404" i="2" s="1"/>
  <c r="H405" i="2"/>
  <c r="H406" i="2"/>
  <c r="I406" i="2" s="1"/>
  <c r="H407" i="2"/>
  <c r="H408" i="2"/>
  <c r="I408" i="2" s="1"/>
  <c r="H409" i="2"/>
  <c r="I409" i="2" s="1"/>
  <c r="H410" i="2"/>
  <c r="I410" i="2" s="1"/>
  <c r="H411" i="2"/>
  <c r="I411" i="2" s="1"/>
  <c r="H412" i="2"/>
  <c r="I412" i="2" s="1"/>
  <c r="H413" i="2"/>
  <c r="I413" i="2" s="1"/>
  <c r="H414" i="2"/>
  <c r="I414" i="2" s="1"/>
  <c r="H415" i="2"/>
  <c r="H416" i="2"/>
  <c r="I416" i="2" s="1"/>
  <c r="H417" i="2"/>
  <c r="I417" i="2" s="1"/>
  <c r="H418" i="2"/>
  <c r="I418" i="2" s="1"/>
  <c r="H419" i="2"/>
  <c r="I419" i="2" s="1"/>
  <c r="H420" i="2"/>
  <c r="I420" i="2" s="1"/>
  <c r="H421" i="2"/>
  <c r="H422" i="2"/>
  <c r="I422" i="2" s="1"/>
  <c r="H423" i="2"/>
  <c r="H424" i="2"/>
  <c r="I424" i="2" s="1"/>
  <c r="H425" i="2"/>
  <c r="H426" i="2"/>
  <c r="I426" i="2" s="1"/>
  <c r="H427" i="2"/>
  <c r="I427" i="2" s="1"/>
  <c r="H428" i="2"/>
  <c r="I428" i="2" s="1"/>
  <c r="H429" i="2"/>
  <c r="I429" i="2" s="1"/>
  <c r="H430" i="2"/>
  <c r="I430" i="2" s="1"/>
  <c r="H431" i="2"/>
  <c r="H432" i="2"/>
  <c r="I432" i="2" s="1"/>
  <c r="H433" i="2"/>
  <c r="I433" i="2" s="1"/>
  <c r="H434" i="2"/>
  <c r="I434" i="2" s="1"/>
  <c r="H435" i="2"/>
  <c r="I435" i="2" s="1"/>
  <c r="H436" i="2"/>
  <c r="I436" i="2" s="1"/>
  <c r="H437" i="2"/>
  <c r="H438" i="2"/>
  <c r="I438" i="2" s="1"/>
  <c r="H439" i="2"/>
  <c r="H440" i="2"/>
  <c r="I440" i="2" s="1"/>
  <c r="H441" i="2"/>
  <c r="I441" i="2" s="1"/>
  <c r="H442" i="2"/>
  <c r="I442" i="2" s="1"/>
  <c r="H443" i="2"/>
  <c r="I443" i="2" s="1"/>
  <c r="H444" i="2"/>
  <c r="H445" i="2"/>
  <c r="H446" i="2"/>
  <c r="I446" i="2" s="1"/>
  <c r="H447" i="2"/>
  <c r="H448" i="2"/>
  <c r="I448" i="2" s="1"/>
  <c r="H449" i="2"/>
  <c r="I449" i="2" s="1"/>
  <c r="H450" i="2"/>
  <c r="I450" i="2" s="1"/>
  <c r="H451" i="2"/>
  <c r="I451" i="2" s="1"/>
  <c r="H452" i="2"/>
  <c r="I452" i="2" s="1"/>
  <c r="H453" i="2"/>
  <c r="I453" i="2" s="1"/>
  <c r="H454" i="2"/>
  <c r="I454" i="2" s="1"/>
  <c r="H455" i="2"/>
  <c r="I455" i="2" s="1"/>
  <c r="H456" i="2"/>
  <c r="I456" i="2" s="1"/>
  <c r="H457" i="2"/>
  <c r="I457" i="2" s="1"/>
  <c r="H458" i="2"/>
  <c r="I458" i="2" s="1"/>
  <c r="H459" i="2"/>
  <c r="I459" i="2" s="1"/>
  <c r="H460" i="2"/>
  <c r="I460" i="2" s="1"/>
  <c r="H461" i="2"/>
  <c r="H462" i="2"/>
  <c r="I462" i="2" s="1"/>
  <c r="H463" i="2"/>
  <c r="H464" i="2"/>
  <c r="I464" i="2" s="1"/>
  <c r="H465" i="2"/>
  <c r="H466" i="2"/>
  <c r="I466" i="2" s="1"/>
  <c r="H467" i="2"/>
  <c r="I467" i="2" s="1"/>
  <c r="H468" i="2"/>
  <c r="I468" i="2" s="1"/>
  <c r="H469" i="2"/>
  <c r="I469" i="2" s="1"/>
  <c r="H470" i="2"/>
  <c r="I470" i="2" s="1"/>
  <c r="H471" i="2"/>
  <c r="H472" i="2"/>
  <c r="I472" i="2" s="1"/>
  <c r="H473" i="2"/>
  <c r="I473" i="2" s="1"/>
  <c r="H474" i="2"/>
  <c r="I474" i="2" s="1"/>
  <c r="H475" i="2"/>
  <c r="I475" i="2" s="1"/>
  <c r="H476" i="2"/>
  <c r="I476" i="2" s="1"/>
  <c r="H477" i="2"/>
  <c r="I477" i="2" s="1"/>
  <c r="H478" i="2"/>
  <c r="I478" i="2" s="1"/>
  <c r="H479" i="2"/>
  <c r="H480" i="2"/>
  <c r="I480" i="2" s="1"/>
  <c r="H481" i="2"/>
  <c r="I481" i="2" s="1"/>
  <c r="H482" i="2"/>
  <c r="I482" i="2" s="1"/>
  <c r="H483" i="2"/>
  <c r="I483" i="2" s="1"/>
  <c r="H484" i="2"/>
  <c r="I484" i="2" s="1"/>
  <c r="H485" i="2"/>
  <c r="H486" i="2"/>
  <c r="I486" i="2" s="1"/>
  <c r="H487" i="2"/>
  <c r="H488" i="2"/>
  <c r="I488" i="2" s="1"/>
  <c r="H489" i="2"/>
  <c r="H490" i="2"/>
  <c r="I490" i="2" s="1"/>
  <c r="H491" i="2"/>
  <c r="I491" i="2" s="1"/>
  <c r="H492" i="2"/>
  <c r="I492" i="2" s="1"/>
  <c r="H493" i="2"/>
  <c r="I493" i="2" s="1"/>
  <c r="H494" i="2"/>
  <c r="I494" i="2" s="1"/>
  <c r="H495" i="2"/>
  <c r="H496" i="2"/>
  <c r="I496" i="2" s="1"/>
  <c r="H497" i="2"/>
  <c r="I497" i="2" s="1"/>
  <c r="H498" i="2"/>
  <c r="I498" i="2" s="1"/>
  <c r="H499" i="2"/>
  <c r="I499" i="2" s="1"/>
  <c r="H500" i="2"/>
  <c r="I500" i="2" s="1"/>
  <c r="H501" i="2"/>
  <c r="H502" i="2"/>
  <c r="I502" i="2" s="1"/>
  <c r="H503" i="2"/>
  <c r="H504" i="2"/>
  <c r="I504" i="2" s="1"/>
  <c r="H505" i="2"/>
  <c r="I505" i="2" s="1"/>
  <c r="H506" i="2"/>
  <c r="I506" i="2" s="1"/>
  <c r="H507" i="2"/>
  <c r="I507" i="2" s="1"/>
  <c r="H508" i="2"/>
  <c r="I508" i="2" s="1"/>
  <c r="H509" i="2"/>
  <c r="I509" i="2" s="1"/>
  <c r="H510" i="2"/>
  <c r="I510" i="2" s="1"/>
  <c r="H511" i="2"/>
  <c r="H512" i="2"/>
  <c r="I512" i="2" s="1"/>
  <c r="H513" i="2"/>
  <c r="I513" i="2" s="1"/>
  <c r="H514" i="2"/>
  <c r="I514" i="2" s="1"/>
  <c r="H515" i="2"/>
  <c r="I515" i="2" s="1"/>
  <c r="H516" i="2"/>
  <c r="I516" i="2" s="1"/>
  <c r="H517" i="2"/>
  <c r="H518" i="2"/>
  <c r="I518" i="2" s="1"/>
  <c r="H519" i="2"/>
  <c r="I519" i="2" s="1"/>
  <c r="H520" i="2"/>
  <c r="I520" i="2" s="1"/>
  <c r="H521" i="2"/>
  <c r="I521" i="2" s="1"/>
  <c r="H522" i="2"/>
  <c r="I522" i="2" s="1"/>
  <c r="H523" i="2"/>
  <c r="I523" i="2" s="1"/>
  <c r="H524" i="2"/>
  <c r="I524" i="2" s="1"/>
  <c r="H525" i="2"/>
  <c r="H526" i="2"/>
  <c r="I526" i="2" s="1"/>
  <c r="H527" i="2"/>
  <c r="H528" i="2"/>
  <c r="I528" i="2" s="1"/>
  <c r="H529" i="2"/>
  <c r="H530" i="2"/>
  <c r="I530" i="2" s="1"/>
  <c r="H531" i="2"/>
  <c r="I531" i="2" s="1"/>
  <c r="H532" i="2"/>
  <c r="I532" i="2" s="1"/>
  <c r="H533" i="2"/>
  <c r="I533" i="2" s="1"/>
  <c r="H534" i="2"/>
  <c r="I534" i="2" s="1"/>
  <c r="H535" i="2"/>
  <c r="I535" i="2" s="1"/>
  <c r="H536" i="2"/>
  <c r="I536" i="2" s="1"/>
  <c r="H537" i="2"/>
  <c r="I537" i="2" s="1"/>
  <c r="H538" i="2"/>
  <c r="I538" i="2" s="1"/>
  <c r="H539" i="2"/>
  <c r="I539" i="2" s="1"/>
  <c r="H540" i="2"/>
  <c r="I540" i="2" s="1"/>
  <c r="H541" i="2"/>
  <c r="I541" i="2" s="1"/>
  <c r="H542" i="2"/>
  <c r="I542" i="2" s="1"/>
  <c r="H543" i="2"/>
  <c r="H544" i="2"/>
  <c r="I544" i="2" s="1"/>
  <c r="H545" i="2"/>
  <c r="I545" i="2" s="1"/>
  <c r="H546" i="2"/>
  <c r="I546" i="2" s="1"/>
  <c r="H547" i="2"/>
  <c r="I547" i="2" s="1"/>
  <c r="H548" i="2"/>
  <c r="I548" i="2" s="1"/>
  <c r="H549" i="2"/>
  <c r="I549" i="2" s="1"/>
  <c r="H550" i="2"/>
  <c r="I550" i="2" s="1"/>
  <c r="H551" i="2"/>
  <c r="H552" i="2"/>
  <c r="I552" i="2" s="1"/>
  <c r="H553" i="2"/>
  <c r="H554" i="2"/>
  <c r="I554" i="2" s="1"/>
  <c r="H555" i="2"/>
  <c r="I555" i="2" s="1"/>
  <c r="H556" i="2"/>
  <c r="I556" i="2" s="1"/>
  <c r="H557" i="2"/>
  <c r="I557" i="2" s="1"/>
  <c r="H558" i="2"/>
  <c r="I558" i="2" s="1"/>
  <c r="H559" i="2"/>
  <c r="H560" i="2"/>
  <c r="I560" i="2" s="1"/>
  <c r="H561" i="2"/>
  <c r="I561" i="2" s="1"/>
  <c r="H562" i="2"/>
  <c r="I562" i="2" s="1"/>
  <c r="H563" i="2"/>
  <c r="I563" i="2" s="1"/>
  <c r="H564" i="2"/>
  <c r="I564" i="2" s="1"/>
  <c r="H565" i="2"/>
  <c r="I565" i="2" s="1"/>
  <c r="H566" i="2"/>
  <c r="I566" i="2" s="1"/>
  <c r="H567" i="2"/>
  <c r="H568" i="2"/>
  <c r="I568" i="2" s="1"/>
  <c r="H569" i="2"/>
  <c r="I569" i="2" s="1"/>
  <c r="H570" i="2"/>
  <c r="I570" i="2" s="1"/>
  <c r="H571" i="2"/>
  <c r="I571" i="2" s="1"/>
  <c r="H572" i="2"/>
  <c r="I572" i="2" s="1"/>
  <c r="H573" i="2"/>
  <c r="I573" i="2" s="1"/>
  <c r="H574" i="2"/>
  <c r="I574" i="2" s="1"/>
  <c r="H575" i="2"/>
  <c r="H576" i="2"/>
  <c r="I576" i="2" s="1"/>
  <c r="H577" i="2"/>
  <c r="I577" i="2" s="1"/>
  <c r="H578" i="2"/>
  <c r="I578" i="2" s="1"/>
  <c r="H579" i="2"/>
  <c r="I579" i="2" s="1"/>
  <c r="H580" i="2"/>
  <c r="I580" i="2" s="1"/>
  <c r="H581" i="2"/>
  <c r="H582" i="2"/>
  <c r="I582" i="2" s="1"/>
  <c r="H583" i="2"/>
  <c r="I583" i="2" s="1"/>
  <c r="H584" i="2"/>
  <c r="I584" i="2" s="1"/>
  <c r="H585" i="2"/>
  <c r="I585" i="2" s="1"/>
  <c r="H586" i="2"/>
  <c r="I586" i="2" s="1"/>
  <c r="H587" i="2"/>
  <c r="I587" i="2" s="1"/>
  <c r="H588" i="2"/>
  <c r="I588" i="2" s="1"/>
  <c r="H589" i="2"/>
  <c r="I589" i="2" s="1"/>
  <c r="H590" i="2"/>
  <c r="I590" i="2" s="1"/>
  <c r="H591" i="2"/>
  <c r="H592" i="2"/>
  <c r="I592" i="2" s="1"/>
  <c r="H593" i="2"/>
  <c r="H594" i="2"/>
  <c r="I594" i="2" s="1"/>
  <c r="H595" i="2"/>
  <c r="I595" i="2" s="1"/>
  <c r="H596" i="2"/>
  <c r="I596" i="2" s="1"/>
  <c r="H597" i="2"/>
  <c r="H598" i="2"/>
  <c r="I598" i="2" s="1"/>
  <c r="H599" i="2"/>
  <c r="H600" i="2"/>
  <c r="I600" i="2" s="1"/>
  <c r="I25" i="2"/>
  <c r="I26" i="2"/>
  <c r="I29" i="2"/>
  <c r="I31" i="2"/>
  <c r="I39" i="2"/>
  <c r="I45" i="2"/>
  <c r="I47" i="2"/>
  <c r="I53" i="2"/>
  <c r="I55" i="2"/>
  <c r="I63" i="2"/>
  <c r="I65" i="2"/>
  <c r="I66" i="2"/>
  <c r="I69" i="2"/>
  <c r="I71" i="2"/>
  <c r="I79" i="2"/>
  <c r="I85" i="2"/>
  <c r="I87" i="2"/>
  <c r="I92" i="2"/>
  <c r="I93" i="2"/>
  <c r="I103" i="2"/>
  <c r="I105" i="2"/>
  <c r="I111" i="2"/>
  <c r="I119" i="2"/>
  <c r="I127" i="2"/>
  <c r="I129" i="2"/>
  <c r="I130" i="2"/>
  <c r="I135" i="2"/>
  <c r="I143" i="2"/>
  <c r="I149" i="2"/>
  <c r="I151" i="2"/>
  <c r="I167" i="2"/>
  <c r="I169" i="2"/>
  <c r="I172" i="2"/>
  <c r="I173" i="2"/>
  <c r="I175" i="2"/>
  <c r="I181" i="2"/>
  <c r="I183" i="2"/>
  <c r="I191" i="2"/>
  <c r="I193" i="2"/>
  <c r="I197" i="2"/>
  <c r="I199" i="2"/>
  <c r="I207" i="2"/>
  <c r="I215" i="2"/>
  <c r="I231" i="2"/>
  <c r="I233" i="2"/>
  <c r="I239" i="2"/>
  <c r="I245" i="2"/>
  <c r="I247" i="2"/>
  <c r="I252" i="2"/>
  <c r="I253" i="2"/>
  <c r="I255" i="2"/>
  <c r="I257" i="2"/>
  <c r="I261" i="2"/>
  <c r="I263" i="2"/>
  <c r="I268" i="2"/>
  <c r="I269" i="2"/>
  <c r="I271" i="2"/>
  <c r="I277" i="2"/>
  <c r="I279" i="2"/>
  <c r="I292" i="2"/>
  <c r="I293" i="2"/>
  <c r="I295" i="2"/>
  <c r="I297" i="2"/>
  <c r="I303" i="2"/>
  <c r="I309" i="2"/>
  <c r="I311" i="2"/>
  <c r="I319" i="2"/>
  <c r="I321" i="2"/>
  <c r="I322" i="2"/>
  <c r="I325" i="2"/>
  <c r="I327" i="2"/>
  <c r="I335" i="2"/>
  <c r="I341" i="2"/>
  <c r="I343" i="2"/>
  <c r="I348" i="2"/>
  <c r="I349" i="2"/>
  <c r="I359" i="2"/>
  <c r="I361" i="2"/>
  <c r="I367" i="2"/>
  <c r="I375" i="2"/>
  <c r="I383" i="2"/>
  <c r="I385" i="2"/>
  <c r="I386" i="2"/>
  <c r="I391" i="2"/>
  <c r="I399" i="2"/>
  <c r="I405" i="2"/>
  <c r="I407" i="2"/>
  <c r="I415" i="2"/>
  <c r="I421" i="2"/>
  <c r="I423" i="2"/>
  <c r="I425" i="2"/>
  <c r="I431" i="2"/>
  <c r="I437" i="2"/>
  <c r="I439" i="2"/>
  <c r="I444" i="2"/>
  <c r="I445" i="2"/>
  <c r="I447" i="2"/>
  <c r="I461" i="2"/>
  <c r="I463" i="2"/>
  <c r="I465" i="2"/>
  <c r="I471" i="2"/>
  <c r="I479" i="2"/>
  <c r="I485" i="2"/>
  <c r="I487" i="2"/>
  <c r="I489" i="2"/>
  <c r="I495" i="2"/>
  <c r="I501" i="2"/>
  <c r="I503" i="2"/>
  <c r="I511" i="2"/>
  <c r="I517" i="2"/>
  <c r="I525" i="2"/>
  <c r="I527" i="2"/>
  <c r="I529" i="2"/>
  <c r="I543" i="2"/>
  <c r="I551" i="2"/>
  <c r="I553" i="2"/>
  <c r="I559" i="2"/>
  <c r="I567" i="2"/>
  <c r="I575" i="2"/>
  <c r="I581" i="2"/>
  <c r="I591" i="2"/>
  <c r="I593" i="2"/>
  <c r="I597" i="2"/>
  <c r="I599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5" i="3" l="1"/>
  <c r="N26" i="3"/>
  <c r="L25" i="3"/>
  <c r="G24" i="3"/>
  <c r="I26" i="3"/>
  <c r="G25" i="3"/>
  <c r="J24" i="3"/>
  <c r="L26" i="3"/>
  <c r="E25" i="3"/>
  <c r="H24" i="3"/>
  <c r="J26" i="3"/>
  <c r="M25" i="3"/>
  <c r="E24" i="3"/>
  <c r="C24" i="3"/>
  <c r="E26" i="3"/>
  <c r="H25" i="3"/>
  <c r="K24" i="3"/>
  <c r="M26" i="3"/>
  <c r="M24" i="3"/>
  <c r="N24" i="3"/>
  <c r="G26" i="3"/>
  <c r="F24" i="3"/>
  <c r="D8" i="3" s="1"/>
  <c r="K25" i="3"/>
  <c r="I24" i="3"/>
  <c r="K26" i="3"/>
  <c r="N25" i="3"/>
  <c r="H26" i="3"/>
  <c r="D24" i="3"/>
  <c r="I25" i="3"/>
  <c r="L24" i="3"/>
  <c r="J20" i="3"/>
  <c r="D18" i="3"/>
  <c r="I19" i="3"/>
  <c r="J19" i="3"/>
  <c r="H19" i="3"/>
  <c r="I20" i="3"/>
  <c r="N19" i="3"/>
  <c r="G19" i="3"/>
  <c r="M18" i="3"/>
  <c r="L20" i="3"/>
  <c r="F18" i="3"/>
  <c r="E20" i="3"/>
  <c r="H18" i="3"/>
  <c r="K19" i="3"/>
  <c r="G20" i="3"/>
  <c r="C18" i="3"/>
  <c r="L18" i="3"/>
  <c r="K20" i="3"/>
  <c r="E18" i="3"/>
  <c r="N18" i="3"/>
  <c r="M20" i="3"/>
  <c r="N20" i="3"/>
  <c r="I18" i="3"/>
  <c r="L19" i="3"/>
  <c r="H20" i="3"/>
  <c r="K18" i="3"/>
  <c r="G18" i="3"/>
  <c r="J18" i="3"/>
  <c r="E19" i="3"/>
  <c r="M19" i="3"/>
  <c r="C5" i="3" l="1"/>
  <c r="E6" i="3"/>
  <c r="C8" i="3"/>
  <c r="F8" i="3"/>
  <c r="F9" i="3"/>
  <c r="E9" i="3"/>
  <c r="O24" i="3"/>
  <c r="F5" i="3"/>
  <c r="D5" i="3"/>
  <c r="F6" i="3"/>
  <c r="E5" i="3"/>
  <c r="E8" i="3"/>
  <c r="O18" i="3"/>
  <c r="G5" i="3" l="1"/>
  <c r="G8" i="3"/>
  <c r="E11" i="3"/>
  <c r="F11" i="3"/>
  <c r="H23" i="4"/>
  <c r="I23" i="4" s="1"/>
  <c r="H22" i="4"/>
  <c r="I22" i="4" s="1"/>
  <c r="H21" i="4"/>
  <c r="I21" i="4" s="1"/>
  <c r="H20" i="4"/>
  <c r="I20" i="4" s="1"/>
  <c r="H19" i="4"/>
  <c r="I19" i="4" s="1"/>
  <c r="H18" i="4"/>
  <c r="I18" i="4" s="1"/>
  <c r="H17" i="4"/>
  <c r="I17" i="4" s="1"/>
  <c r="H16" i="4"/>
  <c r="I16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H9" i="4"/>
  <c r="H8" i="4"/>
  <c r="H8" i="2"/>
  <c r="H9" i="2"/>
  <c r="H10" i="2"/>
  <c r="H11" i="2"/>
  <c r="I11" i="2" s="1"/>
  <c r="H12" i="2"/>
  <c r="I12" i="2" s="1"/>
  <c r="H13" i="2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23" i="2"/>
  <c r="I23" i="2" s="1"/>
  <c r="I10" i="4" l="1"/>
  <c r="F26" i="3" s="1"/>
  <c r="F25" i="3"/>
  <c r="D9" i="3" s="1"/>
  <c r="I8" i="4"/>
  <c r="C26" i="3" s="1"/>
  <c r="C25" i="3"/>
  <c r="I9" i="4"/>
  <c r="D26" i="3" s="1"/>
  <c r="D25" i="3"/>
  <c r="C19" i="3"/>
  <c r="I10" i="2"/>
  <c r="F20" i="3" s="1"/>
  <c r="F19" i="3"/>
  <c r="D6" i="3" s="1"/>
  <c r="I9" i="2"/>
  <c r="D20" i="3" s="1"/>
  <c r="D19" i="3"/>
  <c r="I8" i="2"/>
  <c r="C20" i="3" s="1"/>
  <c r="D11" i="3" l="1"/>
  <c r="C9" i="3"/>
  <c r="G9" i="3" s="1"/>
  <c r="O25" i="3"/>
  <c r="O26" i="3"/>
  <c r="C6" i="3"/>
  <c r="O20" i="3"/>
  <c r="O19" i="3"/>
  <c r="G6" i="3" l="1"/>
  <c r="G11" i="3" s="1"/>
  <c r="C11" i="3"/>
</calcChain>
</file>

<file path=xl/sharedStrings.xml><?xml version="1.0" encoding="utf-8"?>
<sst xmlns="http://schemas.openxmlformats.org/spreadsheetml/2006/main" count="86" uniqueCount="56">
  <si>
    <t>FACTURAS EMITIDAS</t>
  </si>
  <si>
    <t>Ingrese en la tabla las ventas efectuadas</t>
  </si>
  <si>
    <t>Nº FACTURA</t>
  </si>
  <si>
    <t>FECHA</t>
  </si>
  <si>
    <t>NIF CLIENTE</t>
  </si>
  <si>
    <t>NOMBRE/RAZON SOCIAL</t>
  </si>
  <si>
    <t>BASE IMPONIBLE</t>
  </si>
  <si>
    <t>%</t>
  </si>
  <si>
    <t>CUOTA IVA</t>
  </si>
  <si>
    <t>TOTAL FACTURA</t>
  </si>
  <si>
    <t>FACTURAS RECIBIDAS</t>
  </si>
  <si>
    <t>Ingrese en la tabla los gastos y compras efectuadas</t>
  </si>
  <si>
    <t>IVA Repercutido</t>
  </si>
  <si>
    <t>IVA Soportado</t>
  </si>
  <si>
    <t>1er. Trimestre</t>
  </si>
  <si>
    <t>2do. Trimestre</t>
  </si>
  <si>
    <t>3er. Trimestre</t>
  </si>
  <si>
    <t>4to. Trimestre</t>
  </si>
  <si>
    <t>Total Anual</t>
  </si>
  <si>
    <t>Resultado IVA</t>
  </si>
  <si>
    <t>Base Soportado</t>
  </si>
  <si>
    <t>Base Repercutido</t>
  </si>
  <si>
    <t>Liquidaciones IVA (Modelo 303)</t>
  </si>
  <si>
    <t>Resumen de facturación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</si>
  <si>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</si>
  <si>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</si>
  <si>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</si>
  <si>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</si>
  <si>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</si>
  <si>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</si>
  <si>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</si>
  <si>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</si>
  <si>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</si>
  <si>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</si>
  <si>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</si>
  <si>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</si>
  <si>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Factura</t>
  </si>
  <si>
    <t>FACTURAS DE VENTAS</t>
  </si>
  <si>
    <t>FACTURAS DE COMPRAS Y GASTOS</t>
  </si>
  <si>
    <t>Cuota IVA</t>
  </si>
  <si>
    <t>TOTAL ANUAL</t>
  </si>
  <si>
    <t>001/2024</t>
  </si>
  <si>
    <t>12345678-X</t>
  </si>
  <si>
    <t>CLIENTE 1</t>
  </si>
  <si>
    <t>002/2024</t>
  </si>
  <si>
    <t>B-00112233</t>
  </si>
  <si>
    <t>CLIENTE 2</t>
  </si>
  <si>
    <t>003/2024</t>
  </si>
  <si>
    <t>A-00000000</t>
  </si>
  <si>
    <t>CLIENTE 3</t>
  </si>
  <si>
    <t>MES</t>
  </si>
  <si>
    <t xml:space="preserve">INSTRUCCIONES </t>
  </si>
  <si>
    <t>Facturas de proveedores y acreedores</t>
  </si>
  <si>
    <t>Facturas a clientes</t>
  </si>
  <si>
    <t>PROVEEDOR 1</t>
  </si>
  <si>
    <t>PROVEEDOR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</si>
</sst>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C0A]_-;\-* #,##0.00\ [$€-C0A]_-;_-* &quot;-&quot;??\ [$€-C0A]_-;_-@_-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 style="thin">
        <color theme="0"/>
      </right>
      <top/>
      <bottom style="thin">
        <color theme="8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8" tint="0.79998168889431442"/>
      </bottom>
      <diagonal/>
    </border>
    <border>
      <left/>
      <right style="thin">
        <color theme="8" tint="0.79998168889431442"/>
      </right>
      <top/>
      <bottom style="thin">
        <color theme="0"/>
      </bottom>
      <diagonal/>
    </border>
    <border>
      <left style="thin">
        <color theme="8" tint="0.79998168889431442"/>
      </left>
      <right style="thin">
        <color theme="8" tint="0.79998168889431442"/>
      </right>
      <top style="thin">
        <color theme="8" tint="0.79998168889431442"/>
      </top>
      <bottom style="thin">
        <color theme="0"/>
      </bottom>
      <diagonal/>
    </border>
    <border>
      <left style="thin">
        <color theme="8" tint="0.79998168889431442"/>
      </left>
      <right style="thin">
        <color theme="8" tint="0.79998168889431442"/>
      </right>
      <top/>
      <bottom style="thin">
        <color theme="8" tint="0.79998168889431442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8" tint="0.79998168889431442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64" fontId="0" fillId="3" borderId="7" xfId="0" applyNumberFormat="1" applyFill="1" applyBorder="1"/>
    <xf numFmtId="164" fontId="0" fillId="3" borderId="8" xfId="0" applyNumberFormat="1" applyFill="1" applyBorder="1"/>
    <xf numFmtId="164" fontId="0" fillId="3" borderId="1" xfId="0" applyNumberFormat="1" applyFill="1" applyBorder="1"/>
    <xf numFmtId="164" fontId="0" fillId="3" borderId="0" xfId="0" applyNumberFormat="1" applyFill="1"/>
    <xf numFmtId="164" fontId="0" fillId="3" borderId="6" xfId="0" applyNumberFormat="1" applyFill="1" applyBorder="1"/>
    <xf numFmtId="165" fontId="0" fillId="0" borderId="1" xfId="1" applyNumberFormat="1" applyFont="1" applyBorder="1"/>
    <xf numFmtId="0" fontId="7" fillId="4" borderId="0" xfId="0" applyFont="1" applyFill="1"/>
    <xf numFmtId="0" fontId="7" fillId="4" borderId="9" xfId="0" applyFont="1" applyFill="1" applyBorder="1"/>
    <xf numFmtId="164" fontId="0" fillId="0" borderId="9" xfId="0" applyNumberFormat="1" applyBorder="1"/>
    <xf numFmtId="0" fontId="7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4" xfId="0" applyFont="1" applyFill="1" applyBorder="1"/>
    <xf numFmtId="0" fontId="7" fillId="4" borderId="13" xfId="0" applyFont="1" applyFill="1" applyBorder="1"/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6" xfId="0" applyFont="1" applyFill="1" applyBorder="1"/>
    <xf numFmtId="0" fontId="7" fillId="4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" fillId="5" borderId="7" xfId="0" applyFont="1" applyFill="1" applyBorder="1"/>
    <xf numFmtId="0" fontId="4" fillId="2" borderId="0" xfId="0" applyFont="1" applyFill="1" applyAlignment="1">
      <alignment horizontal="center" vertical="center"/>
    </xf>
    <xf numFmtId="0" fontId="3" fillId="5" borderId="7" xfId="0" applyNumberFormat="1" applyFont="1" applyFill="1" applyBorder="1"/>
    <xf numFmtId="49" fontId="0" fillId="0" borderId="0" xfId="0" applyNumberFormat="1" applyBorder="1"/>
    <xf numFmtId="14" fontId="0" fillId="0" borderId="0" xfId="0" applyNumberFormat="1" applyBorder="1"/>
    <xf numFmtId="0" fontId="0" fillId="0" borderId="0" xfId="0" applyBorder="1"/>
    <xf numFmtId="164" fontId="0" fillId="0" borderId="0" xfId="0" applyNumberFormat="1" applyBorder="1"/>
    <xf numFmtId="164" fontId="0" fillId="3" borderId="17" xfId="0" applyNumberFormat="1" applyFill="1" applyBorder="1"/>
    <xf numFmtId="0" fontId="3" fillId="5" borderId="17" xfId="0" applyNumberFormat="1" applyFont="1" applyFill="1" applyBorder="1"/>
    <xf numFmtId="164" fontId="0" fillId="3" borderId="2" xfId="0" applyNumberFormat="1" applyFill="1" applyBorder="1"/>
  </cellXfs>
  <cellStyles count="2">
    <cellStyle name="Normal" xfId="0" builtinId="0"/>
    <cellStyle name="Porcentaje" xfId="1" builtinId="5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164" formatCode="_-* #,##0.00\ [$€-C0A]_-;\-* #,##0.00\ [$€-C0A]_-;_-* &quot;-&quot;??\ [$€-C0A]_-;_-@_-"/>
      <fill>
        <patternFill patternType="solid">
          <fgColor indexed="64"/>
          <bgColor theme="2" tint="-9.9978637043366805E-2"/>
        </patternFill>
      </fill>
    </dxf>
    <dxf>
      <numFmt numFmtId="164" formatCode="_-* #,##0.00\ [$€-C0A]_-;\-* #,##0.00\ [$€-C0A]_-;_-* &quot;-&quot;??\ [$€-C0A]_-;_-@_-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theme="0"/>
        </left>
        <right style="thin">
          <color theme="0"/>
        </right>
      </border>
    </dxf>
    <dxf>
      <numFmt numFmtId="165" formatCode="0.0%"/>
      <border diagonalUp="0" diagonalDown="0" outline="0">
        <left/>
        <right style="thin">
          <color theme="0"/>
        </right>
      </border>
    </dxf>
    <dxf>
      <numFmt numFmtId="164" formatCode="_-* #,##0.00\ [$€-C0A]_-;\-* #,##0.00\ [$€-C0A]_-;_-* &quot;-&quot;??\ [$€-C0A]_-;_-@_-"/>
    </dxf>
    <dxf>
      <numFmt numFmtId="19" formatCode="dd/mm/yyyy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Calibri"/>
        <family val="2"/>
        <scheme val="minor"/>
      </font>
      <numFmt numFmtId="0" formatCode="General"/>
      <fill>
        <patternFill>
          <fgColor indexed="64"/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numFmt numFmtId="164" formatCode="_-* #,##0.00\ [$€-C0A]_-;\-* #,##0.00\ [$€-C0A]_-;_-* &quot;-&quot;??\ [$€-C0A]_-;_-@_-"/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numFmt numFmtId="164" formatCode="_-* #,##0.00\ [$€-C0A]_-;\-* #,##0.00\ [$€-C0A]_-;_-* &quot;-&quot;??\ [$€-C0A]_-;_-@_-"/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numFmt numFmtId="165" formatCode="0.0%"/>
      <border diagonalUp="0" diagonalDown="0" outline="0">
        <left/>
        <right style="thin">
          <color theme="0"/>
        </right>
      </border>
    </dxf>
    <dxf>
      <numFmt numFmtId="164" formatCode="_-* #,##0.00\ [$€-C0A]_-;\-* #,##0.00\ [$€-C0A]_-;_-* &quot;-&quot;??\ [$€-C0A]_-;_-@_-"/>
    </dxf>
    <dxf>
      <numFmt numFmtId="19" formatCode="dd/mm/yyyy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Progresión Ingresos y Gastos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'Liquidación IVA'!$B$18</c:f>
              <c:strCache>
                <c:ptCount val="1"/>
                <c:pt idx="0">
                  <c:v>Base Repercutido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'Liquidación IVA'!$C$17:$N$17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'Liquidación IVA'!$C$18:$N$18</c:f>
              <c:numCache>
                <c:formatCode>_-* #,##0.00\ [$€-C0A]_-;\-* #,##0.00\ [$€-C0A]_-;_-* "-"??\ [$€-C0A]_-;_-@_-</c:formatCode>
                <c:ptCount val="12"/>
                <c:pt idx="0">
                  <c:v>1000</c:v>
                </c:pt>
                <c:pt idx="1">
                  <c:v>2000</c:v>
                </c:pt>
                <c:pt idx="2">
                  <c:v>0</c:v>
                </c:pt>
                <c:pt idx="3">
                  <c:v>4000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BD-481D-893D-038DE8B1C061}"/>
            </c:ext>
          </c:extLst>
        </c:ser>
        <c:ser>
          <c:idx val="2"/>
          <c:order val="2"/>
          <c:tx>
            <c:strRef>
              <c:f>'Liquidación IVA'!$B$24</c:f>
              <c:strCache>
                <c:ptCount val="1"/>
                <c:pt idx="0">
                  <c:v>Base Soportado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'Liquidación IVA'!$C$17:$N$17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'Liquidación IVA'!$C$24:$N$24</c:f>
              <c:numCache>
                <c:formatCode>_-* #,##0.00\ [$€-C0A]_-;\-* #,##0.00\ [$€-C0A]_-;_-* "-"??\ [$€-C0A]_-;_-@_-</c:formatCode>
                <c:ptCount val="12"/>
                <c:pt idx="0">
                  <c:v>500</c:v>
                </c:pt>
                <c:pt idx="1">
                  <c:v>700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BD-481D-893D-038DE8B1C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787296"/>
        <c:axId val="122578585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'Liquidación IVA'!$B$23</c15:sqref>
                        </c15:formulaRef>
                      </c:ext>
                    </c:extLst>
                    <c:strCache>
                      <c:ptCount val="1"/>
                      <c:pt idx="0">
                        <c:v>FACTURAS DE COMPRAS Y GASTOS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'Liquidación IVA'!$C$17:$N$17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'Liquidación IVA'!$C$23:$N$23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FBBD-481D-893D-038DE8B1C061}"/>
                  </c:ext>
                </c:extLst>
              </c15:ser>
            </c15:filteredLineSeries>
          </c:ext>
        </c:extLst>
      </c:lineChart>
      <c:catAx>
        <c:axId val="12257872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25785856"/>
        <c:crosses val="autoZero"/>
        <c:auto val="1"/>
        <c:lblAlgn val="ctr"/>
        <c:lblOffset val="100"/>
        <c:noMultiLvlLbl val="0"/>
      </c:catAx>
      <c:valAx>
        <c:axId val="122578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_-* #,##0.00\ [$€-C0A]_-;\-* #,##0.00\ [$€-C0A]_-;_-* &quot;-&quot;??\ [$€-C0A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2578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</xdr:colOff>
      <xdr:row>4</xdr:row>
      <xdr:rowOff>7620</xdr:rowOff>
    </xdr:from>
    <xdr:ext cx="6332220" cy="31089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CEC9298-3E01-F3E7-B774-9921136BB963}"/>
            </a:ext>
          </a:extLst>
        </xdr:cNvPr>
        <xdr:cNvSpPr txBox="1"/>
      </xdr:nvSpPr>
      <xdr:spPr>
        <a:xfrm>
          <a:off x="807720" y="1059180"/>
          <a:ext cx="6332220" cy="31089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/>
            <a:t>Esta plantilla está formada por 3 HOJAS:</a:t>
          </a:r>
        </a:p>
        <a:p>
          <a:endParaRPr lang="es-ES" sz="1400" baseline="0"/>
        </a:p>
        <a:p>
          <a:r>
            <a:rPr lang="es-ES" sz="1400" baseline="0"/>
            <a:t>	-</a:t>
          </a:r>
          <a:r>
            <a:rPr lang="es-ES" sz="1400" b="0" baseline="0">
              <a:solidFill>
                <a:sysClr val="windowText" lastClr="000000"/>
              </a:solidFill>
            </a:rPr>
            <a:t>Hoja </a:t>
          </a:r>
          <a:r>
            <a:rPr lang="es-ES" sz="1400" b="1" baseline="0">
              <a:solidFill>
                <a:srgbClr val="002060"/>
              </a:solidFill>
            </a:rPr>
            <a:t>"IVA Repercutido": </a:t>
          </a:r>
          <a:r>
            <a:rPr lang="es-ES" sz="1400" baseline="0"/>
            <a:t>Debes completarla con los datos de tus facturas emitidas, es decir, con tus ventas. </a:t>
          </a:r>
        </a:p>
        <a:p>
          <a:endParaRPr lang="es-ES" sz="1400" baseline="0"/>
        </a:p>
        <a:p>
          <a:r>
            <a:rPr lang="es-ES" sz="1400" baseline="0"/>
            <a:t>	-</a:t>
          </a:r>
          <a:r>
            <a:rPr lang="es-ES" sz="1400" b="0" baseline="0">
              <a:solidFill>
                <a:sysClr val="windowText" lastClr="000000"/>
              </a:solidFill>
            </a:rPr>
            <a:t>Hoja </a:t>
          </a:r>
          <a:r>
            <a:rPr lang="es-ES" sz="1400" b="1" baseline="0">
              <a:solidFill>
                <a:srgbClr val="002060"/>
              </a:solidFill>
            </a:rPr>
            <a:t>"IVA Soportado": </a:t>
          </a:r>
          <a:r>
            <a:rPr lang="es-ES" sz="1400" baseline="0"/>
            <a:t>Debes completarla con los datos de tus facturas recibidas (compras y gastos).</a:t>
          </a:r>
        </a:p>
        <a:p>
          <a:endParaRPr lang="es-ES" sz="1400" baseline="0"/>
        </a:p>
        <a:p>
          <a:r>
            <a:rPr lang="es-E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s-ES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s-ES" sz="14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Hoja</a:t>
          </a:r>
          <a:r>
            <a:rPr lang="es-ES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"Liquidación IVA": </a:t>
          </a:r>
          <a:r>
            <a:rPr lang="es-ES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Aquí vas a encontrar el resumen de cada trimestre de IVA con su resultado a pagar o a compensar (negativo).</a:t>
          </a:r>
          <a:endParaRPr lang="es-ES" sz="1400">
            <a:effectLst/>
          </a:endParaRPr>
        </a:p>
        <a:p>
          <a:r>
            <a:rPr lang="es-ES" sz="14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esta misma hoja, también tienes a tu disposición un resumen anual de toda tu facturación (Ventas, Compras y Gastos), desglosados por meses.</a:t>
          </a:r>
          <a:endParaRPr lang="es-ES" sz="1400">
            <a:effectLst/>
          </a:endParaRPr>
        </a:p>
        <a:p>
          <a:endParaRPr lang="es-ES" sz="1400"/>
        </a:p>
      </xdr:txBody>
    </xdr:sp>
    <xdr:clientData/>
  </xdr:oneCellAnchor>
  <xdr:twoCellAnchor editAs="oneCell">
    <xdr:from>
      <xdr:col>1</xdr:col>
      <xdr:colOff>76201</xdr:colOff>
      <xdr:row>1</xdr:row>
      <xdr:rowOff>15241</xdr:rowOff>
    </xdr:from>
    <xdr:to>
      <xdr:col>2</xdr:col>
      <xdr:colOff>615356</xdr:colOff>
      <xdr:row>2</xdr:row>
      <xdr:rowOff>7621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7254C9B-A358-8342-81FF-C390EB872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1" y="236221"/>
          <a:ext cx="1331635" cy="4572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137161</xdr:rowOff>
    </xdr:from>
    <xdr:to>
      <xdr:col>2</xdr:col>
      <xdr:colOff>625266</xdr:colOff>
      <xdr:row>2</xdr:row>
      <xdr:rowOff>83821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1FB479-BBE2-406F-A4B3-479A7F17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" y="137161"/>
          <a:ext cx="1509186" cy="51816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137160</xdr:rowOff>
    </xdr:from>
    <xdr:to>
      <xdr:col>2</xdr:col>
      <xdr:colOff>632886</xdr:colOff>
      <xdr:row>2</xdr:row>
      <xdr:rowOff>83820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3D3F3B-C144-422F-8006-BBD2F7BCC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137160"/>
          <a:ext cx="1509186" cy="51816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502920</xdr:colOff>
      <xdr:row>1</xdr:row>
      <xdr:rowOff>365761</xdr:rowOff>
    </xdr:from>
    <xdr:to>
      <xdr:col>14</xdr:col>
      <xdr:colOff>549572</xdr:colOff>
      <xdr:row>9</xdr:row>
      <xdr:rowOff>73439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85688F-D372-486F-B166-2F4903BC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2480" y="548641"/>
          <a:ext cx="4009052" cy="1376458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2</xdr:col>
      <xdr:colOff>548640</xdr:colOff>
      <xdr:row>27</xdr:row>
      <xdr:rowOff>91440</xdr:rowOff>
    </xdr:from>
    <xdr:to>
      <xdr:col>11</xdr:col>
      <xdr:colOff>358140</xdr:colOff>
      <xdr:row>50</xdr:row>
      <xdr:rowOff>91440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ADF636-640B-BC57-A2F1-8B91E9AA92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CDF35D-ACB2-43CB-AE5D-E0B5EF382F14}" name="Tabla_Emitidas" displayName="Tabla_Emitidas" ref="B7:J600" totalsRowShown="0" headerRowDxfId="15">
  <autoFilter ref="B7:J600" xr:uid="{A9CDF35D-ACB2-43CB-AE5D-E0B5EF382F1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CF08989-DF9F-41BF-AFE9-43D5CCCDBA55}" name="Nº FACTURA" dataDxfId="14"/>
    <tableColumn id="2" xr3:uid="{14444C82-0EF1-4389-979E-23AA02F63BFD}" name="FECHA" dataDxfId="13"/>
    <tableColumn id="3" xr3:uid="{3DD0359F-2E47-4792-813F-F7BD9B6F0EF0}" name="NIF CLIENTE"/>
    <tableColumn id="4" xr3:uid="{2652B3EA-841B-4978-BCA1-DA641BDF14CA}" name="NOMBRE/RAZON SOCIAL"/>
    <tableColumn id="5" xr3:uid="{45922DB8-AA20-416D-BE8E-9CEF18331DC2}" name="BASE IMPONIBLE" dataDxfId="12"/>
    <tableColumn id="6" xr3:uid="{71DF3DC8-97CD-4457-97B4-341340223D16}" name="%" dataDxfId="11" dataCellStyle="Porcentaje"/>
    <tableColumn id="7" xr3:uid="{F7EF6ED9-F608-4DDB-891B-D3F8355F61EF}" name="CUOTA IVA" dataDxfId="10">
      <calculatedColumnFormula>Tabla_Emitidas[[#This Row],[BASE IMPONIBLE]]*Tabla_Emitidas[[#This Row],[%]]</calculatedColumnFormula>
    </tableColumn>
    <tableColumn id="8" xr3:uid="{B2B9CC06-F7AA-4420-BB37-4A1BE284BD24}" name="TOTAL FACTURA" dataDxfId="9">
      <calculatedColumnFormula>Tabla_Emitidas[[#This Row],[BASE IMPONIBLE]]+Tabla_Emitidas[[#This Row],[CUOTA IVA]]</calculatedColumnFormula>
    </tableColumn>
    <tableColumn id="9" xr3:uid="{76703FC7-AFB8-42B5-A0D4-6440E10E6C10}" name="MES" dataDxfId="8">
      <calculatedColumnFormula>TEXT(Tabla_Emitidas[[#This Row],[FECHA]],"MMMM")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6636D8-F3E2-47B8-A82B-CA29636C0D0A}" name="Tabla_Recibidas" displayName="Tabla_Recibidas" ref="B7:J600" totalsRowShown="0" headerRowDxfId="7">
  <autoFilter ref="B7:J600" xr:uid="{A76636D8-F3E2-47B8-A82B-CA29636C0D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03AF06A-9F77-4C02-B441-88C310EF6947}" name="Nº FACTURA" dataDxfId="6"/>
    <tableColumn id="2" xr3:uid="{46737945-A644-4D8F-857B-DD817A334754}" name="FECHA" dataDxfId="5"/>
    <tableColumn id="3" xr3:uid="{6CCF8E39-5E9A-4AFB-9237-69E7AACCCDEA}" name="NIF CLIENTE"/>
    <tableColumn id="4" xr3:uid="{21312755-9896-4796-A984-D7EF2E505187}" name="NOMBRE/RAZON SOCIAL"/>
    <tableColumn id="5" xr3:uid="{D899C45B-506F-4C40-A9F1-F1825F10D152}" name="BASE IMPONIBLE" dataDxfId="4"/>
    <tableColumn id="6" xr3:uid="{35B9A00D-04E1-4128-B830-0E032623C515}" name="%" dataDxfId="3" dataCellStyle="Porcentaje"/>
    <tableColumn id="7" xr3:uid="{AE27B62F-6AA1-4A33-9177-7EA8F9A6052D}" name="CUOTA IVA" dataDxfId="2">
      <calculatedColumnFormula>Tabla_Recibidas[[#This Row],[BASE IMPONIBLE]]*Tabla_Recibidas[[#This Row],[%]]</calculatedColumnFormula>
    </tableColumn>
    <tableColumn id="8" xr3:uid="{C8DF67F8-9BFD-4C5E-BCEB-22D9F6757B8C}" name="TOTAL FACTURA" dataDxfId="1">
      <calculatedColumnFormula>Tabla_Recibidas[[#This Row],[BASE IMPONIBLE]]+Tabla_Recibidas[[#This Row],[CUOTA IVA]]</calculatedColumnFormula>
    </tableColumn>
    <tableColumn id="9" xr3:uid="{4DDF581C-E2A4-4EAD-B6EC-8CE603857CE4}" name="MES" dataDxfId="0">
      <calculatedColumnFormula>TEXT(Tabla_Emitidas[[#This Row],[FECHA]],"MMMM")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22A1-F502-4D63-90C9-13348DCE6A93}">
  <dimension ref="B1:I2"/>
  <sheetViews>
    <sheetView showGridLines="0" tabSelected="1" workbookViewId="0">
      <selection activeCell="J11" sqref="J11"/>
    </sheetView>
  </sheetViews>
  <sheetFormatPr baseColWidth="10" defaultRowHeight="14.4" x14ac:dyDescent="0.3"/>
  <sheetData>
    <row r="1" spans="2:9" ht="17.399999999999999" customHeight="1" x14ac:dyDescent="0.3"/>
    <row r="2" spans="2:9" ht="36.6" x14ac:dyDescent="0.3">
      <c r="B2" s="35" t="s">
        <v>51</v>
      </c>
      <c r="C2" s="35"/>
      <c r="D2" s="35"/>
      <c r="E2" s="35"/>
      <c r="F2" s="35"/>
      <c r="G2" s="35"/>
      <c r="H2" s="35"/>
      <c r="I2" s="35"/>
    </row>
  </sheetData>
  <sheetProtection algorithmName="SHA-512" hashValue="8f9/4gz7w/DPYnTD2dUNZUN0dMvqPKqrD8aDxv8uLPhs+C3ePbYmMDMWlTBpG8iFt3HHSmiKIR7z3gJuIt73bA==" saltValue="xBQRVQXaV2QH3NViYZUQpQ==" spinCount="100000" sheet="1" objects="1" scenarios="1"/>
  <mergeCells count="1">
    <mergeCell ref="B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AB3A-7A89-4948-9CB5-B41F27E356E6}">
  <dimension ref="B2:J600"/>
  <sheetViews>
    <sheetView showGridLines="0" workbookViewId="0">
      <selection activeCell="B8" sqref="B8"/>
    </sheetView>
  </sheetViews>
  <sheetFormatPr baseColWidth="10" defaultRowHeight="14.4" x14ac:dyDescent="0.3"/>
  <cols>
    <col min="2" max="2" width="14.5546875" customWidth="1"/>
    <col min="3" max="3" width="12.21875" customWidth="1"/>
    <col min="4" max="4" width="15.6640625" customWidth="1"/>
    <col min="5" max="5" width="26.109375" customWidth="1"/>
    <col min="6" max="6" width="18.5546875" customWidth="1"/>
    <col min="7" max="7" width="6.77734375" customWidth="1"/>
    <col min="8" max="8" width="13.33203125" customWidth="1"/>
    <col min="9" max="9" width="18.109375" customWidth="1"/>
  </cols>
  <sheetData>
    <row r="2" spans="2:10" ht="30.6" customHeight="1" x14ac:dyDescent="0.3">
      <c r="B2" s="35" t="s">
        <v>0</v>
      </c>
      <c r="C2" s="35"/>
      <c r="D2" s="35"/>
      <c r="E2" s="35"/>
      <c r="F2" s="35"/>
      <c r="G2" s="35"/>
      <c r="H2" s="35"/>
      <c r="I2" s="35"/>
    </row>
    <row r="4" spans="2:10" x14ac:dyDescent="0.3">
      <c r="B4" s="1" t="s">
        <v>53</v>
      </c>
    </row>
    <row r="5" spans="2:10" x14ac:dyDescent="0.3">
      <c r="B5" t="s">
        <v>1</v>
      </c>
    </row>
    <row r="7" spans="2:10" s="2" customFormat="1" ht="15.6" x14ac:dyDescent="0.3">
      <c r="B7" s="3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32" t="s">
        <v>8</v>
      </c>
      <c r="I7" s="32" t="s">
        <v>9</v>
      </c>
      <c r="J7" s="33" t="s">
        <v>50</v>
      </c>
    </row>
    <row r="8" spans="2:10" x14ac:dyDescent="0.3">
      <c r="B8" s="6" t="s">
        <v>41</v>
      </c>
      <c r="C8" s="7">
        <v>45292</v>
      </c>
      <c r="D8" t="s">
        <v>42</v>
      </c>
      <c r="E8" t="s">
        <v>43</v>
      </c>
      <c r="F8" s="8">
        <v>1000</v>
      </c>
      <c r="G8" s="15">
        <v>0.21</v>
      </c>
      <c r="H8" s="10">
        <f>Tabla_Emitidas[[#This Row],[BASE IMPONIBLE]]*Tabla_Emitidas[[#This Row],[%]]</f>
        <v>210</v>
      </c>
      <c r="I8" s="10">
        <f>Tabla_Emitidas[[#This Row],[BASE IMPONIBLE]]+Tabla_Emitidas[[#This Row],[CUOTA IVA]]</f>
        <v>1210</v>
      </c>
      <c r="J8" s="34" t="str">
        <f>TEXT(Tabla_Emitidas[[#This Row],[FECHA]],"MMMM")</f>
        <v>enero</v>
      </c>
    </row>
    <row r="9" spans="2:10" x14ac:dyDescent="0.3">
      <c r="B9" s="6" t="s">
        <v>44</v>
      </c>
      <c r="C9" s="7">
        <v>45324</v>
      </c>
      <c r="D9" t="s">
        <v>45</v>
      </c>
      <c r="E9" t="s">
        <v>46</v>
      </c>
      <c r="F9" s="9">
        <v>2000</v>
      </c>
      <c r="G9" s="15">
        <v>0.21</v>
      </c>
      <c r="H9" s="10">
        <f>Tabla_Emitidas[[#This Row],[BASE IMPONIBLE]]*Tabla_Emitidas[[#This Row],[%]]</f>
        <v>420</v>
      </c>
      <c r="I9" s="10">
        <f>Tabla_Emitidas[[#This Row],[BASE IMPONIBLE]]+Tabla_Emitidas[[#This Row],[CUOTA IVA]]</f>
        <v>2420</v>
      </c>
      <c r="J9" s="34" t="str">
        <f>TEXT(Tabla_Emitidas[[#This Row],[FECHA]],"MMMM")</f>
        <v>febrero</v>
      </c>
    </row>
    <row r="10" spans="2:10" x14ac:dyDescent="0.3">
      <c r="B10" s="6" t="s">
        <v>47</v>
      </c>
      <c r="C10" s="7">
        <v>45386</v>
      </c>
      <c r="D10" t="s">
        <v>48</v>
      </c>
      <c r="E10" t="s">
        <v>49</v>
      </c>
      <c r="F10" s="8">
        <v>4000</v>
      </c>
      <c r="G10" s="15">
        <v>0.21</v>
      </c>
      <c r="H10" s="10">
        <f>Tabla_Emitidas[[#This Row],[BASE IMPONIBLE]]*Tabla_Emitidas[[#This Row],[%]]</f>
        <v>840</v>
      </c>
      <c r="I10" s="10">
        <f>Tabla_Emitidas[[#This Row],[BASE IMPONIBLE]]+Tabla_Emitidas[[#This Row],[CUOTA IVA]]</f>
        <v>4840</v>
      </c>
      <c r="J10" s="34" t="str">
        <f>TEXT(Tabla_Emitidas[[#This Row],[FECHA]],"MMMM")</f>
        <v>abril</v>
      </c>
    </row>
    <row r="11" spans="2:10" x14ac:dyDescent="0.3">
      <c r="B11" s="6"/>
      <c r="C11" s="7"/>
      <c r="F11" s="8"/>
      <c r="G11" s="15"/>
      <c r="H11" s="10">
        <f>Tabla_Emitidas[[#This Row],[BASE IMPONIBLE]]*Tabla_Emitidas[[#This Row],[%]]</f>
        <v>0</v>
      </c>
      <c r="I11" s="10">
        <f>Tabla_Emitidas[[#This Row],[BASE IMPONIBLE]]+Tabla_Emitidas[[#This Row],[CUOTA IVA]]</f>
        <v>0</v>
      </c>
      <c r="J11" s="34" t="str">
        <f>TEXT(Tabla_Emitidas[[#This Row],[FECHA]],"MMMM")</f>
        <v>enero</v>
      </c>
    </row>
    <row r="12" spans="2:10" x14ac:dyDescent="0.3">
      <c r="B12" s="6"/>
      <c r="C12" s="7"/>
      <c r="F12" s="8"/>
      <c r="G12" s="15"/>
      <c r="H12" s="10">
        <f>Tabla_Emitidas[[#This Row],[BASE IMPONIBLE]]*Tabla_Emitidas[[#This Row],[%]]</f>
        <v>0</v>
      </c>
      <c r="I12" s="10">
        <f>Tabla_Emitidas[[#This Row],[BASE IMPONIBLE]]+Tabla_Emitidas[[#This Row],[CUOTA IVA]]</f>
        <v>0</v>
      </c>
      <c r="J12" s="34" t="str">
        <f>TEXT(Tabla_Emitidas[[#This Row],[FECHA]],"MMMM")</f>
        <v>enero</v>
      </c>
    </row>
    <row r="13" spans="2:10" x14ac:dyDescent="0.3">
      <c r="B13" s="6"/>
      <c r="C13" s="7"/>
      <c r="F13" s="8"/>
      <c r="G13" s="15"/>
      <c r="H13" s="10">
        <f>Tabla_Emitidas[[#This Row],[BASE IMPONIBLE]]*Tabla_Emitidas[[#This Row],[%]]</f>
        <v>0</v>
      </c>
      <c r="I13" s="10">
        <f>Tabla_Emitidas[[#This Row],[BASE IMPONIBLE]]+Tabla_Emitidas[[#This Row],[CUOTA IVA]]</f>
        <v>0</v>
      </c>
      <c r="J13" s="34" t="str">
        <f>TEXT(Tabla_Emitidas[[#This Row],[FECHA]],"MMMM")</f>
        <v>enero</v>
      </c>
    </row>
    <row r="14" spans="2:10" x14ac:dyDescent="0.3">
      <c r="B14" s="6"/>
      <c r="C14" s="7"/>
      <c r="F14" s="8"/>
      <c r="G14" s="15"/>
      <c r="H14" s="10">
        <f>Tabla_Emitidas[[#This Row],[BASE IMPONIBLE]]*Tabla_Emitidas[[#This Row],[%]]</f>
        <v>0</v>
      </c>
      <c r="I14" s="10">
        <f>Tabla_Emitidas[[#This Row],[BASE IMPONIBLE]]+Tabla_Emitidas[[#This Row],[CUOTA IVA]]</f>
        <v>0</v>
      </c>
      <c r="J14" s="34" t="str">
        <f>TEXT(Tabla_Emitidas[[#This Row],[FECHA]],"MMMM")</f>
        <v>enero</v>
      </c>
    </row>
    <row r="15" spans="2:10" x14ac:dyDescent="0.3">
      <c r="B15" s="6"/>
      <c r="C15" s="7"/>
      <c r="F15" s="8"/>
      <c r="G15" s="15"/>
      <c r="H15" s="10">
        <f>Tabla_Emitidas[[#This Row],[BASE IMPONIBLE]]*Tabla_Emitidas[[#This Row],[%]]</f>
        <v>0</v>
      </c>
      <c r="I15" s="10">
        <f>Tabla_Emitidas[[#This Row],[BASE IMPONIBLE]]+Tabla_Emitidas[[#This Row],[CUOTA IVA]]</f>
        <v>0</v>
      </c>
      <c r="J15" s="34" t="str">
        <f>TEXT(Tabla_Emitidas[[#This Row],[FECHA]],"MMMM")</f>
        <v>enero</v>
      </c>
    </row>
    <row r="16" spans="2:10" x14ac:dyDescent="0.3">
      <c r="B16" s="6"/>
      <c r="C16" s="7"/>
      <c r="F16" s="8"/>
      <c r="G16" s="15"/>
      <c r="H16" s="10">
        <f>Tabla_Emitidas[[#This Row],[BASE IMPONIBLE]]*Tabla_Emitidas[[#This Row],[%]]</f>
        <v>0</v>
      </c>
      <c r="I16" s="10">
        <f>Tabla_Emitidas[[#This Row],[BASE IMPONIBLE]]+Tabla_Emitidas[[#This Row],[CUOTA IVA]]</f>
        <v>0</v>
      </c>
      <c r="J16" s="34" t="str">
        <f>TEXT(Tabla_Emitidas[[#This Row],[FECHA]],"MMMM")</f>
        <v>enero</v>
      </c>
    </row>
    <row r="17" spans="2:10" x14ac:dyDescent="0.3">
      <c r="B17" s="6"/>
      <c r="C17" s="7"/>
      <c r="F17" s="8"/>
      <c r="G17" s="15"/>
      <c r="H17" s="10">
        <f>Tabla_Emitidas[[#This Row],[BASE IMPONIBLE]]*Tabla_Emitidas[[#This Row],[%]]</f>
        <v>0</v>
      </c>
      <c r="I17" s="10">
        <f>Tabla_Emitidas[[#This Row],[BASE IMPONIBLE]]+Tabla_Emitidas[[#This Row],[CUOTA IVA]]</f>
        <v>0</v>
      </c>
      <c r="J17" s="34" t="str">
        <f>TEXT(Tabla_Emitidas[[#This Row],[FECHA]],"MMMM")</f>
        <v>enero</v>
      </c>
    </row>
    <row r="18" spans="2:10" x14ac:dyDescent="0.3">
      <c r="B18" s="6"/>
      <c r="C18" s="7"/>
      <c r="F18" s="8"/>
      <c r="G18" s="15"/>
      <c r="H18" s="10">
        <f>Tabla_Emitidas[[#This Row],[BASE IMPONIBLE]]*Tabla_Emitidas[[#This Row],[%]]</f>
        <v>0</v>
      </c>
      <c r="I18" s="10">
        <f>Tabla_Emitidas[[#This Row],[BASE IMPONIBLE]]+Tabla_Emitidas[[#This Row],[CUOTA IVA]]</f>
        <v>0</v>
      </c>
      <c r="J18" s="34" t="str">
        <f>TEXT(Tabla_Emitidas[[#This Row],[FECHA]],"MMMM")</f>
        <v>enero</v>
      </c>
    </row>
    <row r="19" spans="2:10" x14ac:dyDescent="0.3">
      <c r="B19" s="6"/>
      <c r="C19" s="7"/>
      <c r="F19" s="8"/>
      <c r="G19" s="15"/>
      <c r="H19" s="10">
        <f>Tabla_Emitidas[[#This Row],[BASE IMPONIBLE]]*Tabla_Emitidas[[#This Row],[%]]</f>
        <v>0</v>
      </c>
      <c r="I19" s="10">
        <f>Tabla_Emitidas[[#This Row],[BASE IMPONIBLE]]+Tabla_Emitidas[[#This Row],[CUOTA IVA]]</f>
        <v>0</v>
      </c>
      <c r="J19" s="34" t="str">
        <f>TEXT(Tabla_Emitidas[[#This Row],[FECHA]],"MMMM")</f>
        <v>enero</v>
      </c>
    </row>
    <row r="20" spans="2:10" x14ac:dyDescent="0.3">
      <c r="B20" s="6"/>
      <c r="C20" s="7"/>
      <c r="F20" s="8"/>
      <c r="G20" s="15"/>
      <c r="H20" s="10">
        <f>Tabla_Emitidas[[#This Row],[BASE IMPONIBLE]]*Tabla_Emitidas[[#This Row],[%]]</f>
        <v>0</v>
      </c>
      <c r="I20" s="10">
        <f>Tabla_Emitidas[[#This Row],[BASE IMPONIBLE]]+Tabla_Emitidas[[#This Row],[CUOTA IVA]]</f>
        <v>0</v>
      </c>
      <c r="J20" s="34" t="str">
        <f>TEXT(Tabla_Emitidas[[#This Row],[FECHA]],"MMMM")</f>
        <v>enero</v>
      </c>
    </row>
    <row r="21" spans="2:10" x14ac:dyDescent="0.3">
      <c r="B21" s="6"/>
      <c r="C21" s="7"/>
      <c r="F21" s="8"/>
      <c r="G21" s="15"/>
      <c r="H21" s="10">
        <f>Tabla_Emitidas[[#This Row],[BASE IMPONIBLE]]*Tabla_Emitidas[[#This Row],[%]]</f>
        <v>0</v>
      </c>
      <c r="I21" s="10">
        <f>Tabla_Emitidas[[#This Row],[BASE IMPONIBLE]]+Tabla_Emitidas[[#This Row],[CUOTA IVA]]</f>
        <v>0</v>
      </c>
      <c r="J21" s="34" t="str">
        <f>TEXT(Tabla_Emitidas[[#This Row],[FECHA]],"MMMM")</f>
        <v>enero</v>
      </c>
    </row>
    <row r="22" spans="2:10" x14ac:dyDescent="0.3">
      <c r="B22" s="6"/>
      <c r="C22" s="7"/>
      <c r="F22" s="8"/>
      <c r="G22" s="15"/>
      <c r="H22" s="10">
        <f>Tabla_Emitidas[[#This Row],[BASE IMPONIBLE]]*Tabla_Emitidas[[#This Row],[%]]</f>
        <v>0</v>
      </c>
      <c r="I22" s="10">
        <f>Tabla_Emitidas[[#This Row],[BASE IMPONIBLE]]+Tabla_Emitidas[[#This Row],[CUOTA IVA]]</f>
        <v>0</v>
      </c>
      <c r="J22" s="34" t="str">
        <f>TEXT(Tabla_Emitidas[[#This Row],[FECHA]],"MMMM")</f>
        <v>enero</v>
      </c>
    </row>
    <row r="23" spans="2:10" x14ac:dyDescent="0.3">
      <c r="B23" s="6"/>
      <c r="C23" s="7"/>
      <c r="F23" s="8"/>
      <c r="G23" s="15"/>
      <c r="H23" s="10">
        <f>Tabla_Emitidas[[#This Row],[BASE IMPONIBLE]]*Tabla_Emitidas[[#This Row],[%]]</f>
        <v>0</v>
      </c>
      <c r="I23" s="10">
        <f>Tabla_Emitidas[[#This Row],[BASE IMPONIBLE]]+Tabla_Emitidas[[#This Row],[CUOTA IVA]]</f>
        <v>0</v>
      </c>
      <c r="J23" s="34" t="str">
        <f>TEXT(Tabla_Emitidas[[#This Row],[FECHA]],"MMMM")</f>
        <v>enero</v>
      </c>
    </row>
    <row r="24" spans="2:10" x14ac:dyDescent="0.3">
      <c r="B24" s="6"/>
      <c r="C24" s="7"/>
      <c r="F24" s="8"/>
      <c r="G24" s="15"/>
      <c r="H24" s="10">
        <f>Tabla_Emitidas[[#This Row],[BASE IMPONIBLE]]*Tabla_Emitidas[[#This Row],[%]]</f>
        <v>0</v>
      </c>
      <c r="I24" s="10">
        <f>Tabla_Emitidas[[#This Row],[BASE IMPONIBLE]]+Tabla_Emitidas[[#This Row],[CUOTA IVA]]</f>
        <v>0</v>
      </c>
      <c r="J24" s="36" t="str">
        <f>TEXT(Tabla_Emitidas[[#This Row],[FECHA]],"MMMM")</f>
        <v>enero</v>
      </c>
    </row>
    <row r="25" spans="2:10" x14ac:dyDescent="0.3">
      <c r="B25" s="6"/>
      <c r="C25" s="7"/>
      <c r="F25" s="8"/>
      <c r="G25" s="15"/>
      <c r="H25" s="10">
        <f>Tabla_Emitidas[[#This Row],[BASE IMPONIBLE]]*Tabla_Emitidas[[#This Row],[%]]</f>
        <v>0</v>
      </c>
      <c r="I25" s="10">
        <f>Tabla_Emitidas[[#This Row],[BASE IMPONIBLE]]+Tabla_Emitidas[[#This Row],[CUOTA IVA]]</f>
        <v>0</v>
      </c>
      <c r="J25" s="36" t="str">
        <f>TEXT(Tabla_Emitidas[[#This Row],[FECHA]],"MMMM")</f>
        <v>enero</v>
      </c>
    </row>
    <row r="26" spans="2:10" x14ac:dyDescent="0.3">
      <c r="B26" s="6"/>
      <c r="C26" s="7"/>
      <c r="F26" s="8"/>
      <c r="G26" s="15"/>
      <c r="H26" s="10">
        <f>Tabla_Emitidas[[#This Row],[BASE IMPONIBLE]]*Tabla_Emitidas[[#This Row],[%]]</f>
        <v>0</v>
      </c>
      <c r="I26" s="10">
        <f>Tabla_Emitidas[[#This Row],[BASE IMPONIBLE]]+Tabla_Emitidas[[#This Row],[CUOTA IVA]]</f>
        <v>0</v>
      </c>
      <c r="J26" s="36" t="str">
        <f>TEXT(Tabla_Emitidas[[#This Row],[FECHA]],"MMMM")</f>
        <v>enero</v>
      </c>
    </row>
    <row r="27" spans="2:10" x14ac:dyDescent="0.3">
      <c r="B27" s="6"/>
      <c r="C27" s="7"/>
      <c r="F27" s="8"/>
      <c r="G27" s="15"/>
      <c r="H27" s="10">
        <f>Tabla_Emitidas[[#This Row],[BASE IMPONIBLE]]*Tabla_Emitidas[[#This Row],[%]]</f>
        <v>0</v>
      </c>
      <c r="I27" s="10">
        <f>Tabla_Emitidas[[#This Row],[BASE IMPONIBLE]]+Tabla_Emitidas[[#This Row],[CUOTA IVA]]</f>
        <v>0</v>
      </c>
      <c r="J27" s="36" t="str">
        <f>TEXT(Tabla_Emitidas[[#This Row],[FECHA]],"MMMM")</f>
        <v>enero</v>
      </c>
    </row>
    <row r="28" spans="2:10" x14ac:dyDescent="0.3">
      <c r="B28" s="6"/>
      <c r="C28" s="7"/>
      <c r="F28" s="8"/>
      <c r="G28" s="15"/>
      <c r="H28" s="10">
        <f>Tabla_Emitidas[[#This Row],[BASE IMPONIBLE]]*Tabla_Emitidas[[#This Row],[%]]</f>
        <v>0</v>
      </c>
      <c r="I28" s="10">
        <f>Tabla_Emitidas[[#This Row],[BASE IMPONIBLE]]+Tabla_Emitidas[[#This Row],[CUOTA IVA]]</f>
        <v>0</v>
      </c>
      <c r="J28" s="36" t="str">
        <f>TEXT(Tabla_Emitidas[[#This Row],[FECHA]],"MMMM")</f>
        <v>enero</v>
      </c>
    </row>
    <row r="29" spans="2:10" x14ac:dyDescent="0.3">
      <c r="B29" s="6"/>
      <c r="C29" s="7"/>
      <c r="F29" s="8"/>
      <c r="G29" s="15"/>
      <c r="H29" s="10">
        <f>Tabla_Emitidas[[#This Row],[BASE IMPONIBLE]]*Tabla_Emitidas[[#This Row],[%]]</f>
        <v>0</v>
      </c>
      <c r="I29" s="10">
        <f>Tabla_Emitidas[[#This Row],[BASE IMPONIBLE]]+Tabla_Emitidas[[#This Row],[CUOTA IVA]]</f>
        <v>0</v>
      </c>
      <c r="J29" s="36" t="str">
        <f>TEXT(Tabla_Emitidas[[#This Row],[FECHA]],"MMMM")</f>
        <v>enero</v>
      </c>
    </row>
    <row r="30" spans="2:10" x14ac:dyDescent="0.3">
      <c r="B30" s="6"/>
      <c r="C30" s="7"/>
      <c r="F30" s="8"/>
      <c r="G30" s="15"/>
      <c r="H30" s="10">
        <f>Tabla_Emitidas[[#This Row],[BASE IMPONIBLE]]*Tabla_Emitidas[[#This Row],[%]]</f>
        <v>0</v>
      </c>
      <c r="I30" s="10">
        <f>Tabla_Emitidas[[#This Row],[BASE IMPONIBLE]]+Tabla_Emitidas[[#This Row],[CUOTA IVA]]</f>
        <v>0</v>
      </c>
      <c r="J30" s="36" t="str">
        <f>TEXT(Tabla_Emitidas[[#This Row],[FECHA]],"MMMM")</f>
        <v>enero</v>
      </c>
    </row>
    <row r="31" spans="2:10" x14ac:dyDescent="0.3">
      <c r="B31" s="6"/>
      <c r="C31" s="7"/>
      <c r="F31" s="8"/>
      <c r="G31" s="15"/>
      <c r="H31" s="10">
        <f>Tabla_Emitidas[[#This Row],[BASE IMPONIBLE]]*Tabla_Emitidas[[#This Row],[%]]</f>
        <v>0</v>
      </c>
      <c r="I31" s="10">
        <f>Tabla_Emitidas[[#This Row],[BASE IMPONIBLE]]+Tabla_Emitidas[[#This Row],[CUOTA IVA]]</f>
        <v>0</v>
      </c>
      <c r="J31" s="36" t="str">
        <f>TEXT(Tabla_Emitidas[[#This Row],[FECHA]],"MMMM")</f>
        <v>enero</v>
      </c>
    </row>
    <row r="32" spans="2:10" x14ac:dyDescent="0.3">
      <c r="B32" s="6"/>
      <c r="C32" s="7"/>
      <c r="F32" s="8"/>
      <c r="G32" s="15"/>
      <c r="H32" s="10">
        <f>Tabla_Emitidas[[#This Row],[BASE IMPONIBLE]]*Tabla_Emitidas[[#This Row],[%]]</f>
        <v>0</v>
      </c>
      <c r="I32" s="10">
        <f>Tabla_Emitidas[[#This Row],[BASE IMPONIBLE]]+Tabla_Emitidas[[#This Row],[CUOTA IVA]]</f>
        <v>0</v>
      </c>
      <c r="J32" s="36" t="str">
        <f>TEXT(Tabla_Emitidas[[#This Row],[FECHA]],"MMMM")</f>
        <v>enero</v>
      </c>
    </row>
    <row r="33" spans="2:10" x14ac:dyDescent="0.3">
      <c r="B33" s="6"/>
      <c r="C33" s="7"/>
      <c r="F33" s="8"/>
      <c r="G33" s="15"/>
      <c r="H33" s="10">
        <f>Tabla_Emitidas[[#This Row],[BASE IMPONIBLE]]*Tabla_Emitidas[[#This Row],[%]]</f>
        <v>0</v>
      </c>
      <c r="I33" s="10">
        <f>Tabla_Emitidas[[#This Row],[BASE IMPONIBLE]]+Tabla_Emitidas[[#This Row],[CUOTA IVA]]</f>
        <v>0</v>
      </c>
      <c r="J33" s="36" t="str">
        <f>TEXT(Tabla_Emitidas[[#This Row],[FECHA]],"MMMM")</f>
        <v>enero</v>
      </c>
    </row>
    <row r="34" spans="2:10" x14ac:dyDescent="0.3">
      <c r="B34" s="6"/>
      <c r="C34" s="7"/>
      <c r="F34" s="8"/>
      <c r="G34" s="15"/>
      <c r="H34" s="10">
        <f>Tabla_Emitidas[[#This Row],[BASE IMPONIBLE]]*Tabla_Emitidas[[#This Row],[%]]</f>
        <v>0</v>
      </c>
      <c r="I34" s="10">
        <f>Tabla_Emitidas[[#This Row],[BASE IMPONIBLE]]+Tabla_Emitidas[[#This Row],[CUOTA IVA]]</f>
        <v>0</v>
      </c>
      <c r="J34" s="36" t="str">
        <f>TEXT(Tabla_Emitidas[[#This Row],[FECHA]],"MMMM")</f>
        <v>enero</v>
      </c>
    </row>
    <row r="35" spans="2:10" x14ac:dyDescent="0.3">
      <c r="B35" s="6"/>
      <c r="C35" s="7"/>
      <c r="F35" s="8"/>
      <c r="G35" s="15"/>
      <c r="H35" s="10">
        <f>Tabla_Emitidas[[#This Row],[BASE IMPONIBLE]]*Tabla_Emitidas[[#This Row],[%]]</f>
        <v>0</v>
      </c>
      <c r="I35" s="10">
        <f>Tabla_Emitidas[[#This Row],[BASE IMPONIBLE]]+Tabla_Emitidas[[#This Row],[CUOTA IVA]]</f>
        <v>0</v>
      </c>
      <c r="J35" s="36" t="str">
        <f>TEXT(Tabla_Emitidas[[#This Row],[FECHA]],"MMMM")</f>
        <v>enero</v>
      </c>
    </row>
    <row r="36" spans="2:10" x14ac:dyDescent="0.3">
      <c r="B36" s="6"/>
      <c r="C36" s="7"/>
      <c r="F36" s="8"/>
      <c r="G36" s="15"/>
      <c r="H36" s="10">
        <f>Tabla_Emitidas[[#This Row],[BASE IMPONIBLE]]*Tabla_Emitidas[[#This Row],[%]]</f>
        <v>0</v>
      </c>
      <c r="I36" s="10">
        <f>Tabla_Emitidas[[#This Row],[BASE IMPONIBLE]]+Tabla_Emitidas[[#This Row],[CUOTA IVA]]</f>
        <v>0</v>
      </c>
      <c r="J36" s="36" t="str">
        <f>TEXT(Tabla_Emitidas[[#This Row],[FECHA]],"MMMM")</f>
        <v>enero</v>
      </c>
    </row>
    <row r="37" spans="2:10" x14ac:dyDescent="0.3">
      <c r="B37" s="6"/>
      <c r="C37" s="7"/>
      <c r="F37" s="8"/>
      <c r="G37" s="15"/>
      <c r="H37" s="10">
        <f>Tabla_Emitidas[[#This Row],[BASE IMPONIBLE]]*Tabla_Emitidas[[#This Row],[%]]</f>
        <v>0</v>
      </c>
      <c r="I37" s="10">
        <f>Tabla_Emitidas[[#This Row],[BASE IMPONIBLE]]+Tabla_Emitidas[[#This Row],[CUOTA IVA]]</f>
        <v>0</v>
      </c>
      <c r="J37" s="36" t="str">
        <f>TEXT(Tabla_Emitidas[[#This Row],[FECHA]],"MMMM")</f>
        <v>enero</v>
      </c>
    </row>
    <row r="38" spans="2:10" x14ac:dyDescent="0.3">
      <c r="B38" s="6"/>
      <c r="C38" s="7"/>
      <c r="F38" s="8"/>
      <c r="G38" s="15"/>
      <c r="H38" s="10">
        <f>Tabla_Emitidas[[#This Row],[BASE IMPONIBLE]]*Tabla_Emitidas[[#This Row],[%]]</f>
        <v>0</v>
      </c>
      <c r="I38" s="10">
        <f>Tabla_Emitidas[[#This Row],[BASE IMPONIBLE]]+Tabla_Emitidas[[#This Row],[CUOTA IVA]]</f>
        <v>0</v>
      </c>
      <c r="J38" s="36" t="str">
        <f>TEXT(Tabla_Emitidas[[#This Row],[FECHA]],"MMMM")</f>
        <v>enero</v>
      </c>
    </row>
    <row r="39" spans="2:10" x14ac:dyDescent="0.3">
      <c r="B39" s="6"/>
      <c r="C39" s="7"/>
      <c r="F39" s="8"/>
      <c r="G39" s="15"/>
      <c r="H39" s="10">
        <f>Tabla_Emitidas[[#This Row],[BASE IMPONIBLE]]*Tabla_Emitidas[[#This Row],[%]]</f>
        <v>0</v>
      </c>
      <c r="I39" s="10">
        <f>Tabla_Emitidas[[#This Row],[BASE IMPONIBLE]]+Tabla_Emitidas[[#This Row],[CUOTA IVA]]</f>
        <v>0</v>
      </c>
      <c r="J39" s="36" t="str">
        <f>TEXT(Tabla_Emitidas[[#This Row],[FECHA]],"MMMM")</f>
        <v>enero</v>
      </c>
    </row>
    <row r="40" spans="2:10" x14ac:dyDescent="0.3">
      <c r="B40" s="6"/>
      <c r="C40" s="7"/>
      <c r="F40" s="8"/>
      <c r="G40" s="15"/>
      <c r="H40" s="10">
        <f>Tabla_Emitidas[[#This Row],[BASE IMPONIBLE]]*Tabla_Emitidas[[#This Row],[%]]</f>
        <v>0</v>
      </c>
      <c r="I40" s="10">
        <f>Tabla_Emitidas[[#This Row],[BASE IMPONIBLE]]+Tabla_Emitidas[[#This Row],[CUOTA IVA]]</f>
        <v>0</v>
      </c>
      <c r="J40" s="36" t="str">
        <f>TEXT(Tabla_Emitidas[[#This Row],[FECHA]],"MMMM")</f>
        <v>enero</v>
      </c>
    </row>
    <row r="41" spans="2:10" x14ac:dyDescent="0.3">
      <c r="B41" s="6"/>
      <c r="C41" s="7"/>
      <c r="F41" s="8"/>
      <c r="G41" s="15"/>
      <c r="H41" s="10">
        <f>Tabla_Emitidas[[#This Row],[BASE IMPONIBLE]]*Tabla_Emitidas[[#This Row],[%]]</f>
        <v>0</v>
      </c>
      <c r="I41" s="10">
        <f>Tabla_Emitidas[[#This Row],[BASE IMPONIBLE]]+Tabla_Emitidas[[#This Row],[CUOTA IVA]]</f>
        <v>0</v>
      </c>
      <c r="J41" s="36" t="str">
        <f>TEXT(Tabla_Emitidas[[#This Row],[FECHA]],"MMMM")</f>
        <v>enero</v>
      </c>
    </row>
    <row r="42" spans="2:10" x14ac:dyDescent="0.3">
      <c r="B42" s="6"/>
      <c r="C42" s="7"/>
      <c r="F42" s="8"/>
      <c r="G42" s="15"/>
      <c r="H42" s="10">
        <f>Tabla_Emitidas[[#This Row],[BASE IMPONIBLE]]*Tabla_Emitidas[[#This Row],[%]]</f>
        <v>0</v>
      </c>
      <c r="I42" s="10">
        <f>Tabla_Emitidas[[#This Row],[BASE IMPONIBLE]]+Tabla_Emitidas[[#This Row],[CUOTA IVA]]</f>
        <v>0</v>
      </c>
      <c r="J42" s="36" t="str">
        <f>TEXT(Tabla_Emitidas[[#This Row],[FECHA]],"MMMM")</f>
        <v>enero</v>
      </c>
    </row>
    <row r="43" spans="2:10" x14ac:dyDescent="0.3">
      <c r="B43" s="6"/>
      <c r="C43" s="7"/>
      <c r="F43" s="8"/>
      <c r="G43" s="15"/>
      <c r="H43" s="10">
        <f>Tabla_Emitidas[[#This Row],[BASE IMPONIBLE]]*Tabla_Emitidas[[#This Row],[%]]</f>
        <v>0</v>
      </c>
      <c r="I43" s="10">
        <f>Tabla_Emitidas[[#This Row],[BASE IMPONIBLE]]+Tabla_Emitidas[[#This Row],[CUOTA IVA]]</f>
        <v>0</v>
      </c>
      <c r="J43" s="36" t="str">
        <f>TEXT(Tabla_Emitidas[[#This Row],[FECHA]],"MMMM")</f>
        <v>enero</v>
      </c>
    </row>
    <row r="44" spans="2:10" x14ac:dyDescent="0.3">
      <c r="B44" s="6"/>
      <c r="C44" s="7"/>
      <c r="F44" s="8"/>
      <c r="G44" s="15"/>
      <c r="H44" s="10">
        <f>Tabla_Emitidas[[#This Row],[BASE IMPONIBLE]]*Tabla_Emitidas[[#This Row],[%]]</f>
        <v>0</v>
      </c>
      <c r="I44" s="10">
        <f>Tabla_Emitidas[[#This Row],[BASE IMPONIBLE]]+Tabla_Emitidas[[#This Row],[CUOTA IVA]]</f>
        <v>0</v>
      </c>
      <c r="J44" s="36" t="str">
        <f>TEXT(Tabla_Emitidas[[#This Row],[FECHA]],"MMMM")</f>
        <v>enero</v>
      </c>
    </row>
    <row r="45" spans="2:10" x14ac:dyDescent="0.3">
      <c r="B45" s="6"/>
      <c r="C45" s="7"/>
      <c r="F45" s="8"/>
      <c r="G45" s="15"/>
      <c r="H45" s="10">
        <f>Tabla_Emitidas[[#This Row],[BASE IMPONIBLE]]*Tabla_Emitidas[[#This Row],[%]]</f>
        <v>0</v>
      </c>
      <c r="I45" s="10">
        <f>Tabla_Emitidas[[#This Row],[BASE IMPONIBLE]]+Tabla_Emitidas[[#This Row],[CUOTA IVA]]</f>
        <v>0</v>
      </c>
      <c r="J45" s="36" t="str">
        <f>TEXT(Tabla_Emitidas[[#This Row],[FECHA]],"MMMM")</f>
        <v>enero</v>
      </c>
    </row>
    <row r="46" spans="2:10" x14ac:dyDescent="0.3">
      <c r="B46" s="6"/>
      <c r="C46" s="7"/>
      <c r="F46" s="8"/>
      <c r="G46" s="15"/>
      <c r="H46" s="10">
        <f>Tabla_Emitidas[[#This Row],[BASE IMPONIBLE]]*Tabla_Emitidas[[#This Row],[%]]</f>
        <v>0</v>
      </c>
      <c r="I46" s="10">
        <f>Tabla_Emitidas[[#This Row],[BASE IMPONIBLE]]+Tabla_Emitidas[[#This Row],[CUOTA IVA]]</f>
        <v>0</v>
      </c>
      <c r="J46" s="36" t="str">
        <f>TEXT(Tabla_Emitidas[[#This Row],[FECHA]],"MMMM")</f>
        <v>enero</v>
      </c>
    </row>
    <row r="47" spans="2:10" x14ac:dyDescent="0.3">
      <c r="B47" s="6"/>
      <c r="C47" s="7"/>
      <c r="F47" s="8"/>
      <c r="G47" s="15"/>
      <c r="H47" s="10">
        <f>Tabla_Emitidas[[#This Row],[BASE IMPONIBLE]]*Tabla_Emitidas[[#This Row],[%]]</f>
        <v>0</v>
      </c>
      <c r="I47" s="10">
        <f>Tabla_Emitidas[[#This Row],[BASE IMPONIBLE]]+Tabla_Emitidas[[#This Row],[CUOTA IVA]]</f>
        <v>0</v>
      </c>
      <c r="J47" s="36" t="str">
        <f>TEXT(Tabla_Emitidas[[#This Row],[FECHA]],"MMMM")</f>
        <v>enero</v>
      </c>
    </row>
    <row r="48" spans="2:10" x14ac:dyDescent="0.3">
      <c r="B48" s="6"/>
      <c r="C48" s="7"/>
      <c r="F48" s="8"/>
      <c r="G48" s="15"/>
      <c r="H48" s="10">
        <f>Tabla_Emitidas[[#This Row],[BASE IMPONIBLE]]*Tabla_Emitidas[[#This Row],[%]]</f>
        <v>0</v>
      </c>
      <c r="I48" s="10">
        <f>Tabla_Emitidas[[#This Row],[BASE IMPONIBLE]]+Tabla_Emitidas[[#This Row],[CUOTA IVA]]</f>
        <v>0</v>
      </c>
      <c r="J48" s="36" t="str">
        <f>TEXT(Tabla_Emitidas[[#This Row],[FECHA]],"MMMM")</f>
        <v>enero</v>
      </c>
    </row>
    <row r="49" spans="2:10" x14ac:dyDescent="0.3">
      <c r="B49" s="6"/>
      <c r="C49" s="7"/>
      <c r="F49" s="8"/>
      <c r="G49" s="15"/>
      <c r="H49" s="10">
        <f>Tabla_Emitidas[[#This Row],[BASE IMPONIBLE]]*Tabla_Emitidas[[#This Row],[%]]</f>
        <v>0</v>
      </c>
      <c r="I49" s="10">
        <f>Tabla_Emitidas[[#This Row],[BASE IMPONIBLE]]+Tabla_Emitidas[[#This Row],[CUOTA IVA]]</f>
        <v>0</v>
      </c>
      <c r="J49" s="36" t="str">
        <f>TEXT(Tabla_Emitidas[[#This Row],[FECHA]],"MMMM")</f>
        <v>enero</v>
      </c>
    </row>
    <row r="50" spans="2:10" x14ac:dyDescent="0.3">
      <c r="B50" s="6"/>
      <c r="C50" s="7"/>
      <c r="F50" s="8"/>
      <c r="G50" s="15"/>
      <c r="H50" s="10">
        <f>Tabla_Emitidas[[#This Row],[BASE IMPONIBLE]]*Tabla_Emitidas[[#This Row],[%]]</f>
        <v>0</v>
      </c>
      <c r="I50" s="10">
        <f>Tabla_Emitidas[[#This Row],[BASE IMPONIBLE]]+Tabla_Emitidas[[#This Row],[CUOTA IVA]]</f>
        <v>0</v>
      </c>
      <c r="J50" s="36" t="str">
        <f>TEXT(Tabla_Emitidas[[#This Row],[FECHA]],"MMMM")</f>
        <v>enero</v>
      </c>
    </row>
    <row r="51" spans="2:10" x14ac:dyDescent="0.3">
      <c r="B51" s="6"/>
      <c r="C51" s="7"/>
      <c r="F51" s="8"/>
      <c r="G51" s="15"/>
      <c r="H51" s="10">
        <f>Tabla_Emitidas[[#This Row],[BASE IMPONIBLE]]*Tabla_Emitidas[[#This Row],[%]]</f>
        <v>0</v>
      </c>
      <c r="I51" s="10">
        <f>Tabla_Emitidas[[#This Row],[BASE IMPONIBLE]]+Tabla_Emitidas[[#This Row],[CUOTA IVA]]</f>
        <v>0</v>
      </c>
      <c r="J51" s="36" t="str">
        <f>TEXT(Tabla_Emitidas[[#This Row],[FECHA]],"MMMM")</f>
        <v>enero</v>
      </c>
    </row>
    <row r="52" spans="2:10" x14ac:dyDescent="0.3">
      <c r="B52" s="6"/>
      <c r="C52" s="7"/>
      <c r="F52" s="8"/>
      <c r="G52" s="15"/>
      <c r="H52" s="10">
        <f>Tabla_Emitidas[[#This Row],[BASE IMPONIBLE]]*Tabla_Emitidas[[#This Row],[%]]</f>
        <v>0</v>
      </c>
      <c r="I52" s="10">
        <f>Tabla_Emitidas[[#This Row],[BASE IMPONIBLE]]+Tabla_Emitidas[[#This Row],[CUOTA IVA]]</f>
        <v>0</v>
      </c>
      <c r="J52" s="36" t="str">
        <f>TEXT(Tabla_Emitidas[[#This Row],[FECHA]],"MMMM")</f>
        <v>enero</v>
      </c>
    </row>
    <row r="53" spans="2:10" x14ac:dyDescent="0.3">
      <c r="B53" s="6"/>
      <c r="C53" s="7"/>
      <c r="F53" s="8"/>
      <c r="G53" s="15"/>
      <c r="H53" s="10">
        <f>Tabla_Emitidas[[#This Row],[BASE IMPONIBLE]]*Tabla_Emitidas[[#This Row],[%]]</f>
        <v>0</v>
      </c>
      <c r="I53" s="10">
        <f>Tabla_Emitidas[[#This Row],[BASE IMPONIBLE]]+Tabla_Emitidas[[#This Row],[CUOTA IVA]]</f>
        <v>0</v>
      </c>
      <c r="J53" s="36" t="str">
        <f>TEXT(Tabla_Emitidas[[#This Row],[FECHA]],"MMMM")</f>
        <v>enero</v>
      </c>
    </row>
    <row r="54" spans="2:10" x14ac:dyDescent="0.3">
      <c r="B54" s="6"/>
      <c r="C54" s="7"/>
      <c r="F54" s="8"/>
      <c r="G54" s="15"/>
      <c r="H54" s="10">
        <f>Tabla_Emitidas[[#This Row],[BASE IMPONIBLE]]*Tabla_Emitidas[[#This Row],[%]]</f>
        <v>0</v>
      </c>
      <c r="I54" s="10">
        <f>Tabla_Emitidas[[#This Row],[BASE IMPONIBLE]]+Tabla_Emitidas[[#This Row],[CUOTA IVA]]</f>
        <v>0</v>
      </c>
      <c r="J54" s="36" t="str">
        <f>TEXT(Tabla_Emitidas[[#This Row],[FECHA]],"MMMM")</f>
        <v>enero</v>
      </c>
    </row>
    <row r="55" spans="2:10" x14ac:dyDescent="0.3">
      <c r="B55" s="6"/>
      <c r="C55" s="7"/>
      <c r="F55" s="8"/>
      <c r="G55" s="15"/>
      <c r="H55" s="10">
        <f>Tabla_Emitidas[[#This Row],[BASE IMPONIBLE]]*Tabla_Emitidas[[#This Row],[%]]</f>
        <v>0</v>
      </c>
      <c r="I55" s="10">
        <f>Tabla_Emitidas[[#This Row],[BASE IMPONIBLE]]+Tabla_Emitidas[[#This Row],[CUOTA IVA]]</f>
        <v>0</v>
      </c>
      <c r="J55" s="36" t="str">
        <f>TEXT(Tabla_Emitidas[[#This Row],[FECHA]],"MMMM")</f>
        <v>enero</v>
      </c>
    </row>
    <row r="56" spans="2:10" x14ac:dyDescent="0.3">
      <c r="B56" s="6"/>
      <c r="C56" s="7"/>
      <c r="F56" s="8"/>
      <c r="G56" s="15"/>
      <c r="H56" s="10">
        <f>Tabla_Emitidas[[#This Row],[BASE IMPONIBLE]]*Tabla_Emitidas[[#This Row],[%]]</f>
        <v>0</v>
      </c>
      <c r="I56" s="10">
        <f>Tabla_Emitidas[[#This Row],[BASE IMPONIBLE]]+Tabla_Emitidas[[#This Row],[CUOTA IVA]]</f>
        <v>0</v>
      </c>
      <c r="J56" s="36" t="str">
        <f>TEXT(Tabla_Emitidas[[#This Row],[FECHA]],"MMMM")</f>
        <v>enero</v>
      </c>
    </row>
    <row r="57" spans="2:10" x14ac:dyDescent="0.3">
      <c r="B57" s="6"/>
      <c r="C57" s="7"/>
      <c r="F57" s="8"/>
      <c r="G57" s="15"/>
      <c r="H57" s="10">
        <f>Tabla_Emitidas[[#This Row],[BASE IMPONIBLE]]*Tabla_Emitidas[[#This Row],[%]]</f>
        <v>0</v>
      </c>
      <c r="I57" s="10">
        <f>Tabla_Emitidas[[#This Row],[BASE IMPONIBLE]]+Tabla_Emitidas[[#This Row],[CUOTA IVA]]</f>
        <v>0</v>
      </c>
      <c r="J57" s="36" t="str">
        <f>TEXT(Tabla_Emitidas[[#This Row],[FECHA]],"MMMM")</f>
        <v>enero</v>
      </c>
    </row>
    <row r="58" spans="2:10" x14ac:dyDescent="0.3">
      <c r="B58" s="6"/>
      <c r="C58" s="7"/>
      <c r="F58" s="8"/>
      <c r="G58" s="15"/>
      <c r="H58" s="10">
        <f>Tabla_Emitidas[[#This Row],[BASE IMPONIBLE]]*Tabla_Emitidas[[#This Row],[%]]</f>
        <v>0</v>
      </c>
      <c r="I58" s="10">
        <f>Tabla_Emitidas[[#This Row],[BASE IMPONIBLE]]+Tabla_Emitidas[[#This Row],[CUOTA IVA]]</f>
        <v>0</v>
      </c>
      <c r="J58" s="36" t="str">
        <f>TEXT(Tabla_Emitidas[[#This Row],[FECHA]],"MMMM")</f>
        <v>enero</v>
      </c>
    </row>
    <row r="59" spans="2:10" x14ac:dyDescent="0.3">
      <c r="B59" s="6"/>
      <c r="C59" s="7"/>
      <c r="F59" s="8"/>
      <c r="G59" s="15"/>
      <c r="H59" s="10">
        <f>Tabla_Emitidas[[#This Row],[BASE IMPONIBLE]]*Tabla_Emitidas[[#This Row],[%]]</f>
        <v>0</v>
      </c>
      <c r="I59" s="10">
        <f>Tabla_Emitidas[[#This Row],[BASE IMPONIBLE]]+Tabla_Emitidas[[#This Row],[CUOTA IVA]]</f>
        <v>0</v>
      </c>
      <c r="J59" s="36" t="str">
        <f>TEXT(Tabla_Emitidas[[#This Row],[FECHA]],"MMMM")</f>
        <v>enero</v>
      </c>
    </row>
    <row r="60" spans="2:10" x14ac:dyDescent="0.3">
      <c r="B60" s="6"/>
      <c r="C60" s="7"/>
      <c r="F60" s="8"/>
      <c r="G60" s="15"/>
      <c r="H60" s="10">
        <f>Tabla_Emitidas[[#This Row],[BASE IMPONIBLE]]*Tabla_Emitidas[[#This Row],[%]]</f>
        <v>0</v>
      </c>
      <c r="I60" s="10">
        <f>Tabla_Emitidas[[#This Row],[BASE IMPONIBLE]]+Tabla_Emitidas[[#This Row],[CUOTA IVA]]</f>
        <v>0</v>
      </c>
      <c r="J60" s="36" t="str">
        <f>TEXT(Tabla_Emitidas[[#This Row],[FECHA]],"MMMM")</f>
        <v>enero</v>
      </c>
    </row>
    <row r="61" spans="2:10" x14ac:dyDescent="0.3">
      <c r="B61" s="6"/>
      <c r="C61" s="7"/>
      <c r="F61" s="8"/>
      <c r="G61" s="15"/>
      <c r="H61" s="10">
        <f>Tabla_Emitidas[[#This Row],[BASE IMPONIBLE]]*Tabla_Emitidas[[#This Row],[%]]</f>
        <v>0</v>
      </c>
      <c r="I61" s="10">
        <f>Tabla_Emitidas[[#This Row],[BASE IMPONIBLE]]+Tabla_Emitidas[[#This Row],[CUOTA IVA]]</f>
        <v>0</v>
      </c>
      <c r="J61" s="36" t="str">
        <f>TEXT(Tabla_Emitidas[[#This Row],[FECHA]],"MMMM")</f>
        <v>enero</v>
      </c>
    </row>
    <row r="62" spans="2:10" x14ac:dyDescent="0.3">
      <c r="B62" s="6"/>
      <c r="C62" s="7"/>
      <c r="F62" s="8"/>
      <c r="G62" s="15"/>
      <c r="H62" s="10">
        <f>Tabla_Emitidas[[#This Row],[BASE IMPONIBLE]]*Tabla_Emitidas[[#This Row],[%]]</f>
        <v>0</v>
      </c>
      <c r="I62" s="10">
        <f>Tabla_Emitidas[[#This Row],[BASE IMPONIBLE]]+Tabla_Emitidas[[#This Row],[CUOTA IVA]]</f>
        <v>0</v>
      </c>
      <c r="J62" s="36" t="str">
        <f>TEXT(Tabla_Emitidas[[#This Row],[FECHA]],"MMMM")</f>
        <v>enero</v>
      </c>
    </row>
    <row r="63" spans="2:10" x14ac:dyDescent="0.3">
      <c r="B63" s="6"/>
      <c r="C63" s="7"/>
      <c r="F63" s="8"/>
      <c r="G63" s="15"/>
      <c r="H63" s="10">
        <f>Tabla_Emitidas[[#This Row],[BASE IMPONIBLE]]*Tabla_Emitidas[[#This Row],[%]]</f>
        <v>0</v>
      </c>
      <c r="I63" s="10">
        <f>Tabla_Emitidas[[#This Row],[BASE IMPONIBLE]]+Tabla_Emitidas[[#This Row],[CUOTA IVA]]</f>
        <v>0</v>
      </c>
      <c r="J63" s="36" t="str">
        <f>TEXT(Tabla_Emitidas[[#This Row],[FECHA]],"MMMM")</f>
        <v>enero</v>
      </c>
    </row>
    <row r="64" spans="2:10" x14ac:dyDescent="0.3">
      <c r="B64" s="6"/>
      <c r="C64" s="7"/>
      <c r="F64" s="8"/>
      <c r="G64" s="15"/>
      <c r="H64" s="10">
        <f>Tabla_Emitidas[[#This Row],[BASE IMPONIBLE]]*Tabla_Emitidas[[#This Row],[%]]</f>
        <v>0</v>
      </c>
      <c r="I64" s="10">
        <f>Tabla_Emitidas[[#This Row],[BASE IMPONIBLE]]+Tabla_Emitidas[[#This Row],[CUOTA IVA]]</f>
        <v>0</v>
      </c>
      <c r="J64" s="36" t="str">
        <f>TEXT(Tabla_Emitidas[[#This Row],[FECHA]],"MMMM")</f>
        <v>enero</v>
      </c>
    </row>
    <row r="65" spans="2:10" x14ac:dyDescent="0.3">
      <c r="B65" s="6"/>
      <c r="C65" s="7"/>
      <c r="F65" s="8"/>
      <c r="G65" s="15"/>
      <c r="H65" s="10">
        <f>Tabla_Emitidas[[#This Row],[BASE IMPONIBLE]]*Tabla_Emitidas[[#This Row],[%]]</f>
        <v>0</v>
      </c>
      <c r="I65" s="10">
        <f>Tabla_Emitidas[[#This Row],[BASE IMPONIBLE]]+Tabla_Emitidas[[#This Row],[CUOTA IVA]]</f>
        <v>0</v>
      </c>
      <c r="J65" s="36" t="str">
        <f>TEXT(Tabla_Emitidas[[#This Row],[FECHA]],"MMMM")</f>
        <v>enero</v>
      </c>
    </row>
    <row r="66" spans="2:10" x14ac:dyDescent="0.3">
      <c r="B66" s="6"/>
      <c r="C66" s="7"/>
      <c r="F66" s="8"/>
      <c r="G66" s="15"/>
      <c r="H66" s="10">
        <f>Tabla_Emitidas[[#This Row],[BASE IMPONIBLE]]*Tabla_Emitidas[[#This Row],[%]]</f>
        <v>0</v>
      </c>
      <c r="I66" s="10">
        <f>Tabla_Emitidas[[#This Row],[BASE IMPONIBLE]]+Tabla_Emitidas[[#This Row],[CUOTA IVA]]</f>
        <v>0</v>
      </c>
      <c r="J66" s="36" t="str">
        <f>TEXT(Tabla_Emitidas[[#This Row],[FECHA]],"MMMM")</f>
        <v>enero</v>
      </c>
    </row>
    <row r="67" spans="2:10" x14ac:dyDescent="0.3">
      <c r="B67" s="6"/>
      <c r="C67" s="7"/>
      <c r="F67" s="8"/>
      <c r="G67" s="15"/>
      <c r="H67" s="10">
        <f>Tabla_Emitidas[[#This Row],[BASE IMPONIBLE]]*Tabla_Emitidas[[#This Row],[%]]</f>
        <v>0</v>
      </c>
      <c r="I67" s="10">
        <f>Tabla_Emitidas[[#This Row],[BASE IMPONIBLE]]+Tabla_Emitidas[[#This Row],[CUOTA IVA]]</f>
        <v>0</v>
      </c>
      <c r="J67" s="36" t="str">
        <f>TEXT(Tabla_Emitidas[[#This Row],[FECHA]],"MMMM")</f>
        <v>enero</v>
      </c>
    </row>
    <row r="68" spans="2:10" x14ac:dyDescent="0.3">
      <c r="B68" s="6"/>
      <c r="C68" s="7"/>
      <c r="F68" s="8"/>
      <c r="G68" s="15"/>
      <c r="H68" s="10">
        <f>Tabla_Emitidas[[#This Row],[BASE IMPONIBLE]]*Tabla_Emitidas[[#This Row],[%]]</f>
        <v>0</v>
      </c>
      <c r="I68" s="10">
        <f>Tabla_Emitidas[[#This Row],[BASE IMPONIBLE]]+Tabla_Emitidas[[#This Row],[CUOTA IVA]]</f>
        <v>0</v>
      </c>
      <c r="J68" s="36" t="str">
        <f>TEXT(Tabla_Emitidas[[#This Row],[FECHA]],"MMMM")</f>
        <v>enero</v>
      </c>
    </row>
    <row r="69" spans="2:10" x14ac:dyDescent="0.3">
      <c r="B69" s="6"/>
      <c r="C69" s="7"/>
      <c r="F69" s="8"/>
      <c r="G69" s="15"/>
      <c r="H69" s="10">
        <f>Tabla_Emitidas[[#This Row],[BASE IMPONIBLE]]*Tabla_Emitidas[[#This Row],[%]]</f>
        <v>0</v>
      </c>
      <c r="I69" s="10">
        <f>Tabla_Emitidas[[#This Row],[BASE IMPONIBLE]]+Tabla_Emitidas[[#This Row],[CUOTA IVA]]</f>
        <v>0</v>
      </c>
      <c r="J69" s="36" t="str">
        <f>TEXT(Tabla_Emitidas[[#This Row],[FECHA]],"MMMM")</f>
        <v>enero</v>
      </c>
    </row>
    <row r="70" spans="2:10" x14ac:dyDescent="0.3">
      <c r="B70" s="6"/>
      <c r="C70" s="7"/>
      <c r="F70" s="8"/>
      <c r="G70" s="15"/>
      <c r="H70" s="10">
        <f>Tabla_Emitidas[[#This Row],[BASE IMPONIBLE]]*Tabla_Emitidas[[#This Row],[%]]</f>
        <v>0</v>
      </c>
      <c r="I70" s="10">
        <f>Tabla_Emitidas[[#This Row],[BASE IMPONIBLE]]+Tabla_Emitidas[[#This Row],[CUOTA IVA]]</f>
        <v>0</v>
      </c>
      <c r="J70" s="36" t="str">
        <f>TEXT(Tabla_Emitidas[[#This Row],[FECHA]],"MMMM")</f>
        <v>enero</v>
      </c>
    </row>
    <row r="71" spans="2:10" x14ac:dyDescent="0.3">
      <c r="B71" s="6"/>
      <c r="C71" s="7"/>
      <c r="F71" s="8"/>
      <c r="G71" s="15"/>
      <c r="H71" s="10">
        <f>Tabla_Emitidas[[#This Row],[BASE IMPONIBLE]]*Tabla_Emitidas[[#This Row],[%]]</f>
        <v>0</v>
      </c>
      <c r="I71" s="10">
        <f>Tabla_Emitidas[[#This Row],[BASE IMPONIBLE]]+Tabla_Emitidas[[#This Row],[CUOTA IVA]]</f>
        <v>0</v>
      </c>
      <c r="J71" s="36" t="str">
        <f>TEXT(Tabla_Emitidas[[#This Row],[FECHA]],"MMMM")</f>
        <v>enero</v>
      </c>
    </row>
    <row r="72" spans="2:10" x14ac:dyDescent="0.3">
      <c r="B72" s="6"/>
      <c r="C72" s="7"/>
      <c r="F72" s="8"/>
      <c r="G72" s="15"/>
      <c r="H72" s="10">
        <f>Tabla_Emitidas[[#This Row],[BASE IMPONIBLE]]*Tabla_Emitidas[[#This Row],[%]]</f>
        <v>0</v>
      </c>
      <c r="I72" s="10">
        <f>Tabla_Emitidas[[#This Row],[BASE IMPONIBLE]]+Tabla_Emitidas[[#This Row],[CUOTA IVA]]</f>
        <v>0</v>
      </c>
      <c r="J72" s="36" t="str">
        <f>TEXT(Tabla_Emitidas[[#This Row],[FECHA]],"MMMM")</f>
        <v>enero</v>
      </c>
    </row>
    <row r="73" spans="2:10" x14ac:dyDescent="0.3">
      <c r="B73" s="6"/>
      <c r="C73" s="7"/>
      <c r="F73" s="8"/>
      <c r="G73" s="15"/>
      <c r="H73" s="10">
        <f>Tabla_Emitidas[[#This Row],[BASE IMPONIBLE]]*Tabla_Emitidas[[#This Row],[%]]</f>
        <v>0</v>
      </c>
      <c r="I73" s="10">
        <f>Tabla_Emitidas[[#This Row],[BASE IMPONIBLE]]+Tabla_Emitidas[[#This Row],[CUOTA IVA]]</f>
        <v>0</v>
      </c>
      <c r="J73" s="36" t="str">
        <f>TEXT(Tabla_Emitidas[[#This Row],[FECHA]],"MMMM")</f>
        <v>enero</v>
      </c>
    </row>
    <row r="74" spans="2:10" x14ac:dyDescent="0.3">
      <c r="B74" s="6"/>
      <c r="C74" s="7"/>
      <c r="F74" s="8"/>
      <c r="G74" s="15"/>
      <c r="H74" s="10">
        <f>Tabla_Emitidas[[#This Row],[BASE IMPONIBLE]]*Tabla_Emitidas[[#This Row],[%]]</f>
        <v>0</v>
      </c>
      <c r="I74" s="10">
        <f>Tabla_Emitidas[[#This Row],[BASE IMPONIBLE]]+Tabla_Emitidas[[#This Row],[CUOTA IVA]]</f>
        <v>0</v>
      </c>
      <c r="J74" s="36" t="str">
        <f>TEXT(Tabla_Emitidas[[#This Row],[FECHA]],"MMMM")</f>
        <v>enero</v>
      </c>
    </row>
    <row r="75" spans="2:10" x14ac:dyDescent="0.3">
      <c r="B75" s="6"/>
      <c r="C75" s="7"/>
      <c r="F75" s="8"/>
      <c r="G75" s="15"/>
      <c r="H75" s="10">
        <f>Tabla_Emitidas[[#This Row],[BASE IMPONIBLE]]*Tabla_Emitidas[[#This Row],[%]]</f>
        <v>0</v>
      </c>
      <c r="I75" s="10">
        <f>Tabla_Emitidas[[#This Row],[BASE IMPONIBLE]]+Tabla_Emitidas[[#This Row],[CUOTA IVA]]</f>
        <v>0</v>
      </c>
      <c r="J75" s="36" t="str">
        <f>TEXT(Tabla_Emitidas[[#This Row],[FECHA]],"MMMM")</f>
        <v>enero</v>
      </c>
    </row>
    <row r="76" spans="2:10" x14ac:dyDescent="0.3">
      <c r="B76" s="6"/>
      <c r="C76" s="7"/>
      <c r="F76" s="8"/>
      <c r="G76" s="15"/>
      <c r="H76" s="10">
        <f>Tabla_Emitidas[[#This Row],[BASE IMPONIBLE]]*Tabla_Emitidas[[#This Row],[%]]</f>
        <v>0</v>
      </c>
      <c r="I76" s="10">
        <f>Tabla_Emitidas[[#This Row],[BASE IMPONIBLE]]+Tabla_Emitidas[[#This Row],[CUOTA IVA]]</f>
        <v>0</v>
      </c>
      <c r="J76" s="36" t="str">
        <f>TEXT(Tabla_Emitidas[[#This Row],[FECHA]],"MMMM")</f>
        <v>enero</v>
      </c>
    </row>
    <row r="77" spans="2:10" x14ac:dyDescent="0.3">
      <c r="B77" s="6"/>
      <c r="C77" s="7"/>
      <c r="F77" s="8"/>
      <c r="G77" s="15"/>
      <c r="H77" s="10">
        <f>Tabla_Emitidas[[#This Row],[BASE IMPONIBLE]]*Tabla_Emitidas[[#This Row],[%]]</f>
        <v>0</v>
      </c>
      <c r="I77" s="10">
        <f>Tabla_Emitidas[[#This Row],[BASE IMPONIBLE]]+Tabla_Emitidas[[#This Row],[CUOTA IVA]]</f>
        <v>0</v>
      </c>
      <c r="J77" s="36" t="str">
        <f>TEXT(Tabla_Emitidas[[#This Row],[FECHA]],"MMMM")</f>
        <v>enero</v>
      </c>
    </row>
    <row r="78" spans="2:10" x14ac:dyDescent="0.3">
      <c r="B78" s="6"/>
      <c r="C78" s="7"/>
      <c r="F78" s="8"/>
      <c r="G78" s="15"/>
      <c r="H78" s="10">
        <f>Tabla_Emitidas[[#This Row],[BASE IMPONIBLE]]*Tabla_Emitidas[[#This Row],[%]]</f>
        <v>0</v>
      </c>
      <c r="I78" s="10">
        <f>Tabla_Emitidas[[#This Row],[BASE IMPONIBLE]]+Tabla_Emitidas[[#This Row],[CUOTA IVA]]</f>
        <v>0</v>
      </c>
      <c r="J78" s="36" t="str">
        <f>TEXT(Tabla_Emitidas[[#This Row],[FECHA]],"MMMM")</f>
        <v>enero</v>
      </c>
    </row>
    <row r="79" spans="2:10" x14ac:dyDescent="0.3">
      <c r="B79" s="6"/>
      <c r="C79" s="7"/>
      <c r="F79" s="8"/>
      <c r="G79" s="15"/>
      <c r="H79" s="10">
        <f>Tabla_Emitidas[[#This Row],[BASE IMPONIBLE]]*Tabla_Emitidas[[#This Row],[%]]</f>
        <v>0</v>
      </c>
      <c r="I79" s="10">
        <f>Tabla_Emitidas[[#This Row],[BASE IMPONIBLE]]+Tabla_Emitidas[[#This Row],[CUOTA IVA]]</f>
        <v>0</v>
      </c>
      <c r="J79" s="36" t="str">
        <f>TEXT(Tabla_Emitidas[[#This Row],[FECHA]],"MMMM")</f>
        <v>enero</v>
      </c>
    </row>
    <row r="80" spans="2:10" x14ac:dyDescent="0.3">
      <c r="B80" s="6"/>
      <c r="C80" s="7"/>
      <c r="F80" s="8"/>
      <c r="G80" s="15"/>
      <c r="H80" s="10">
        <f>Tabla_Emitidas[[#This Row],[BASE IMPONIBLE]]*Tabla_Emitidas[[#This Row],[%]]</f>
        <v>0</v>
      </c>
      <c r="I80" s="10">
        <f>Tabla_Emitidas[[#This Row],[BASE IMPONIBLE]]+Tabla_Emitidas[[#This Row],[CUOTA IVA]]</f>
        <v>0</v>
      </c>
      <c r="J80" s="36" t="str">
        <f>TEXT(Tabla_Emitidas[[#This Row],[FECHA]],"MMMM")</f>
        <v>enero</v>
      </c>
    </row>
    <row r="81" spans="2:10" x14ac:dyDescent="0.3">
      <c r="B81" s="6"/>
      <c r="C81" s="7"/>
      <c r="F81" s="8"/>
      <c r="G81" s="15"/>
      <c r="H81" s="10">
        <f>Tabla_Emitidas[[#This Row],[BASE IMPONIBLE]]*Tabla_Emitidas[[#This Row],[%]]</f>
        <v>0</v>
      </c>
      <c r="I81" s="10">
        <f>Tabla_Emitidas[[#This Row],[BASE IMPONIBLE]]+Tabla_Emitidas[[#This Row],[CUOTA IVA]]</f>
        <v>0</v>
      </c>
      <c r="J81" s="36" t="str">
        <f>TEXT(Tabla_Emitidas[[#This Row],[FECHA]],"MMMM")</f>
        <v>enero</v>
      </c>
    </row>
    <row r="82" spans="2:10" x14ac:dyDescent="0.3">
      <c r="B82" s="6"/>
      <c r="C82" s="7"/>
      <c r="F82" s="8"/>
      <c r="G82" s="15"/>
      <c r="H82" s="10">
        <f>Tabla_Emitidas[[#This Row],[BASE IMPONIBLE]]*Tabla_Emitidas[[#This Row],[%]]</f>
        <v>0</v>
      </c>
      <c r="I82" s="10">
        <f>Tabla_Emitidas[[#This Row],[BASE IMPONIBLE]]+Tabla_Emitidas[[#This Row],[CUOTA IVA]]</f>
        <v>0</v>
      </c>
      <c r="J82" s="36" t="str">
        <f>TEXT(Tabla_Emitidas[[#This Row],[FECHA]],"MMMM")</f>
        <v>enero</v>
      </c>
    </row>
    <row r="83" spans="2:10" x14ac:dyDescent="0.3">
      <c r="B83" s="6"/>
      <c r="C83" s="7"/>
      <c r="F83" s="8"/>
      <c r="G83" s="15"/>
      <c r="H83" s="10">
        <f>Tabla_Emitidas[[#This Row],[BASE IMPONIBLE]]*Tabla_Emitidas[[#This Row],[%]]</f>
        <v>0</v>
      </c>
      <c r="I83" s="10">
        <f>Tabla_Emitidas[[#This Row],[BASE IMPONIBLE]]+Tabla_Emitidas[[#This Row],[CUOTA IVA]]</f>
        <v>0</v>
      </c>
      <c r="J83" s="36" t="str">
        <f>TEXT(Tabla_Emitidas[[#This Row],[FECHA]],"MMMM")</f>
        <v>enero</v>
      </c>
    </row>
    <row r="84" spans="2:10" x14ac:dyDescent="0.3">
      <c r="B84" s="6"/>
      <c r="C84" s="7"/>
      <c r="F84" s="8"/>
      <c r="G84" s="15"/>
      <c r="H84" s="10">
        <f>Tabla_Emitidas[[#This Row],[BASE IMPONIBLE]]*Tabla_Emitidas[[#This Row],[%]]</f>
        <v>0</v>
      </c>
      <c r="I84" s="10">
        <f>Tabla_Emitidas[[#This Row],[BASE IMPONIBLE]]+Tabla_Emitidas[[#This Row],[CUOTA IVA]]</f>
        <v>0</v>
      </c>
      <c r="J84" s="36" t="str">
        <f>TEXT(Tabla_Emitidas[[#This Row],[FECHA]],"MMMM")</f>
        <v>enero</v>
      </c>
    </row>
    <row r="85" spans="2:10" x14ac:dyDescent="0.3">
      <c r="B85" s="6"/>
      <c r="C85" s="7"/>
      <c r="F85" s="8"/>
      <c r="G85" s="15"/>
      <c r="H85" s="10">
        <f>Tabla_Emitidas[[#This Row],[BASE IMPONIBLE]]*Tabla_Emitidas[[#This Row],[%]]</f>
        <v>0</v>
      </c>
      <c r="I85" s="10">
        <f>Tabla_Emitidas[[#This Row],[BASE IMPONIBLE]]+Tabla_Emitidas[[#This Row],[CUOTA IVA]]</f>
        <v>0</v>
      </c>
      <c r="J85" s="36" t="str">
        <f>TEXT(Tabla_Emitidas[[#This Row],[FECHA]],"MMMM")</f>
        <v>enero</v>
      </c>
    </row>
    <row r="86" spans="2:10" x14ac:dyDescent="0.3">
      <c r="B86" s="6"/>
      <c r="C86" s="7"/>
      <c r="F86" s="8"/>
      <c r="G86" s="15"/>
      <c r="H86" s="10">
        <f>Tabla_Emitidas[[#This Row],[BASE IMPONIBLE]]*Tabla_Emitidas[[#This Row],[%]]</f>
        <v>0</v>
      </c>
      <c r="I86" s="10">
        <f>Tabla_Emitidas[[#This Row],[BASE IMPONIBLE]]+Tabla_Emitidas[[#This Row],[CUOTA IVA]]</f>
        <v>0</v>
      </c>
      <c r="J86" s="36" t="str">
        <f>TEXT(Tabla_Emitidas[[#This Row],[FECHA]],"MMMM")</f>
        <v>enero</v>
      </c>
    </row>
    <row r="87" spans="2:10" x14ac:dyDescent="0.3">
      <c r="B87" s="6"/>
      <c r="C87" s="7"/>
      <c r="F87" s="8"/>
      <c r="G87" s="15"/>
      <c r="H87" s="10">
        <f>Tabla_Emitidas[[#This Row],[BASE IMPONIBLE]]*Tabla_Emitidas[[#This Row],[%]]</f>
        <v>0</v>
      </c>
      <c r="I87" s="10">
        <f>Tabla_Emitidas[[#This Row],[BASE IMPONIBLE]]+Tabla_Emitidas[[#This Row],[CUOTA IVA]]</f>
        <v>0</v>
      </c>
      <c r="J87" s="36" t="str">
        <f>TEXT(Tabla_Emitidas[[#This Row],[FECHA]],"MMMM")</f>
        <v>enero</v>
      </c>
    </row>
    <row r="88" spans="2:10" x14ac:dyDescent="0.3">
      <c r="B88" s="6"/>
      <c r="C88" s="7"/>
      <c r="F88" s="8"/>
      <c r="G88" s="15"/>
      <c r="H88" s="10">
        <f>Tabla_Emitidas[[#This Row],[BASE IMPONIBLE]]*Tabla_Emitidas[[#This Row],[%]]</f>
        <v>0</v>
      </c>
      <c r="I88" s="10">
        <f>Tabla_Emitidas[[#This Row],[BASE IMPONIBLE]]+Tabla_Emitidas[[#This Row],[CUOTA IVA]]</f>
        <v>0</v>
      </c>
      <c r="J88" s="36" t="str">
        <f>TEXT(Tabla_Emitidas[[#This Row],[FECHA]],"MMMM")</f>
        <v>enero</v>
      </c>
    </row>
    <row r="89" spans="2:10" x14ac:dyDescent="0.3">
      <c r="B89" s="6"/>
      <c r="C89" s="7"/>
      <c r="F89" s="8"/>
      <c r="G89" s="15"/>
      <c r="H89" s="10">
        <f>Tabla_Emitidas[[#This Row],[BASE IMPONIBLE]]*Tabla_Emitidas[[#This Row],[%]]</f>
        <v>0</v>
      </c>
      <c r="I89" s="10">
        <f>Tabla_Emitidas[[#This Row],[BASE IMPONIBLE]]+Tabla_Emitidas[[#This Row],[CUOTA IVA]]</f>
        <v>0</v>
      </c>
      <c r="J89" s="36" t="str">
        <f>TEXT(Tabla_Emitidas[[#This Row],[FECHA]],"MMMM")</f>
        <v>enero</v>
      </c>
    </row>
    <row r="90" spans="2:10" x14ac:dyDescent="0.3">
      <c r="B90" s="6"/>
      <c r="C90" s="7"/>
      <c r="F90" s="8"/>
      <c r="G90" s="15"/>
      <c r="H90" s="10">
        <f>Tabla_Emitidas[[#This Row],[BASE IMPONIBLE]]*Tabla_Emitidas[[#This Row],[%]]</f>
        <v>0</v>
      </c>
      <c r="I90" s="10">
        <f>Tabla_Emitidas[[#This Row],[BASE IMPONIBLE]]+Tabla_Emitidas[[#This Row],[CUOTA IVA]]</f>
        <v>0</v>
      </c>
      <c r="J90" s="36" t="str">
        <f>TEXT(Tabla_Emitidas[[#This Row],[FECHA]],"MMMM")</f>
        <v>enero</v>
      </c>
    </row>
    <row r="91" spans="2:10" x14ac:dyDescent="0.3">
      <c r="B91" s="6"/>
      <c r="C91" s="7"/>
      <c r="F91" s="8"/>
      <c r="G91" s="15"/>
      <c r="H91" s="10">
        <f>Tabla_Emitidas[[#This Row],[BASE IMPONIBLE]]*Tabla_Emitidas[[#This Row],[%]]</f>
        <v>0</v>
      </c>
      <c r="I91" s="10">
        <f>Tabla_Emitidas[[#This Row],[BASE IMPONIBLE]]+Tabla_Emitidas[[#This Row],[CUOTA IVA]]</f>
        <v>0</v>
      </c>
      <c r="J91" s="36" t="str">
        <f>TEXT(Tabla_Emitidas[[#This Row],[FECHA]],"MMMM")</f>
        <v>enero</v>
      </c>
    </row>
    <row r="92" spans="2:10" x14ac:dyDescent="0.3">
      <c r="B92" s="6"/>
      <c r="C92" s="7"/>
      <c r="F92" s="8"/>
      <c r="G92" s="15"/>
      <c r="H92" s="10">
        <f>Tabla_Emitidas[[#This Row],[BASE IMPONIBLE]]*Tabla_Emitidas[[#This Row],[%]]</f>
        <v>0</v>
      </c>
      <c r="I92" s="10">
        <f>Tabla_Emitidas[[#This Row],[BASE IMPONIBLE]]+Tabla_Emitidas[[#This Row],[CUOTA IVA]]</f>
        <v>0</v>
      </c>
      <c r="J92" s="36" t="str">
        <f>TEXT(Tabla_Emitidas[[#This Row],[FECHA]],"MMMM")</f>
        <v>enero</v>
      </c>
    </row>
    <row r="93" spans="2:10" x14ac:dyDescent="0.3">
      <c r="B93" s="6"/>
      <c r="C93" s="7"/>
      <c r="F93" s="8"/>
      <c r="G93" s="15"/>
      <c r="H93" s="10">
        <f>Tabla_Emitidas[[#This Row],[BASE IMPONIBLE]]*Tabla_Emitidas[[#This Row],[%]]</f>
        <v>0</v>
      </c>
      <c r="I93" s="10">
        <f>Tabla_Emitidas[[#This Row],[BASE IMPONIBLE]]+Tabla_Emitidas[[#This Row],[CUOTA IVA]]</f>
        <v>0</v>
      </c>
      <c r="J93" s="36" t="str">
        <f>TEXT(Tabla_Emitidas[[#This Row],[FECHA]],"MMMM")</f>
        <v>enero</v>
      </c>
    </row>
    <row r="94" spans="2:10" x14ac:dyDescent="0.3">
      <c r="B94" s="6"/>
      <c r="C94" s="7"/>
      <c r="F94" s="8"/>
      <c r="G94" s="15"/>
      <c r="H94" s="10">
        <f>Tabla_Emitidas[[#This Row],[BASE IMPONIBLE]]*Tabla_Emitidas[[#This Row],[%]]</f>
        <v>0</v>
      </c>
      <c r="I94" s="10">
        <f>Tabla_Emitidas[[#This Row],[BASE IMPONIBLE]]+Tabla_Emitidas[[#This Row],[CUOTA IVA]]</f>
        <v>0</v>
      </c>
      <c r="J94" s="36" t="str">
        <f>TEXT(Tabla_Emitidas[[#This Row],[FECHA]],"MMMM")</f>
        <v>enero</v>
      </c>
    </row>
    <row r="95" spans="2:10" x14ac:dyDescent="0.3">
      <c r="B95" s="6"/>
      <c r="C95" s="7"/>
      <c r="F95" s="8"/>
      <c r="G95" s="15"/>
      <c r="H95" s="10">
        <f>Tabla_Emitidas[[#This Row],[BASE IMPONIBLE]]*Tabla_Emitidas[[#This Row],[%]]</f>
        <v>0</v>
      </c>
      <c r="I95" s="10">
        <f>Tabla_Emitidas[[#This Row],[BASE IMPONIBLE]]+Tabla_Emitidas[[#This Row],[CUOTA IVA]]</f>
        <v>0</v>
      </c>
      <c r="J95" s="36" t="str">
        <f>TEXT(Tabla_Emitidas[[#This Row],[FECHA]],"MMMM")</f>
        <v>enero</v>
      </c>
    </row>
    <row r="96" spans="2:10" x14ac:dyDescent="0.3">
      <c r="B96" s="6"/>
      <c r="C96" s="7"/>
      <c r="F96" s="8"/>
      <c r="G96" s="15"/>
      <c r="H96" s="10">
        <f>Tabla_Emitidas[[#This Row],[BASE IMPONIBLE]]*Tabla_Emitidas[[#This Row],[%]]</f>
        <v>0</v>
      </c>
      <c r="I96" s="10">
        <f>Tabla_Emitidas[[#This Row],[BASE IMPONIBLE]]+Tabla_Emitidas[[#This Row],[CUOTA IVA]]</f>
        <v>0</v>
      </c>
      <c r="J96" s="36" t="str">
        <f>TEXT(Tabla_Emitidas[[#This Row],[FECHA]],"MMMM")</f>
        <v>enero</v>
      </c>
    </row>
    <row r="97" spans="2:10" x14ac:dyDescent="0.3">
      <c r="B97" s="6"/>
      <c r="C97" s="7"/>
      <c r="F97" s="8"/>
      <c r="G97" s="15"/>
      <c r="H97" s="10">
        <f>Tabla_Emitidas[[#This Row],[BASE IMPONIBLE]]*Tabla_Emitidas[[#This Row],[%]]</f>
        <v>0</v>
      </c>
      <c r="I97" s="10">
        <f>Tabla_Emitidas[[#This Row],[BASE IMPONIBLE]]+Tabla_Emitidas[[#This Row],[CUOTA IVA]]</f>
        <v>0</v>
      </c>
      <c r="J97" s="36" t="str">
        <f>TEXT(Tabla_Emitidas[[#This Row],[FECHA]],"MMMM")</f>
        <v>enero</v>
      </c>
    </row>
    <row r="98" spans="2:10" x14ac:dyDescent="0.3">
      <c r="B98" s="6"/>
      <c r="C98" s="7"/>
      <c r="F98" s="8"/>
      <c r="G98" s="15"/>
      <c r="H98" s="10">
        <f>Tabla_Emitidas[[#This Row],[BASE IMPONIBLE]]*Tabla_Emitidas[[#This Row],[%]]</f>
        <v>0</v>
      </c>
      <c r="I98" s="10">
        <f>Tabla_Emitidas[[#This Row],[BASE IMPONIBLE]]+Tabla_Emitidas[[#This Row],[CUOTA IVA]]</f>
        <v>0</v>
      </c>
      <c r="J98" s="36" t="str">
        <f>TEXT(Tabla_Emitidas[[#This Row],[FECHA]],"MMMM")</f>
        <v>enero</v>
      </c>
    </row>
    <row r="99" spans="2:10" x14ac:dyDescent="0.3">
      <c r="B99" s="6"/>
      <c r="C99" s="7"/>
      <c r="F99" s="8"/>
      <c r="G99" s="15"/>
      <c r="H99" s="10">
        <f>Tabla_Emitidas[[#This Row],[BASE IMPONIBLE]]*Tabla_Emitidas[[#This Row],[%]]</f>
        <v>0</v>
      </c>
      <c r="I99" s="10">
        <f>Tabla_Emitidas[[#This Row],[BASE IMPONIBLE]]+Tabla_Emitidas[[#This Row],[CUOTA IVA]]</f>
        <v>0</v>
      </c>
      <c r="J99" s="36" t="str">
        <f>TEXT(Tabla_Emitidas[[#This Row],[FECHA]],"MMMM")</f>
        <v>enero</v>
      </c>
    </row>
    <row r="100" spans="2:10" x14ac:dyDescent="0.3">
      <c r="B100" s="6"/>
      <c r="C100" s="7"/>
      <c r="F100" s="8"/>
      <c r="G100" s="15"/>
      <c r="H100" s="10">
        <f>Tabla_Emitidas[[#This Row],[BASE IMPONIBLE]]*Tabla_Emitidas[[#This Row],[%]]</f>
        <v>0</v>
      </c>
      <c r="I100" s="10">
        <f>Tabla_Emitidas[[#This Row],[BASE IMPONIBLE]]+Tabla_Emitidas[[#This Row],[CUOTA IVA]]</f>
        <v>0</v>
      </c>
      <c r="J100" s="36" t="str">
        <f>TEXT(Tabla_Emitidas[[#This Row],[FECHA]],"MMMM")</f>
        <v>enero</v>
      </c>
    </row>
    <row r="101" spans="2:10" x14ac:dyDescent="0.3">
      <c r="B101" s="6"/>
      <c r="C101" s="7"/>
      <c r="F101" s="8"/>
      <c r="G101" s="15"/>
      <c r="H101" s="10">
        <f>Tabla_Emitidas[[#This Row],[BASE IMPONIBLE]]*Tabla_Emitidas[[#This Row],[%]]</f>
        <v>0</v>
      </c>
      <c r="I101" s="10">
        <f>Tabla_Emitidas[[#This Row],[BASE IMPONIBLE]]+Tabla_Emitidas[[#This Row],[CUOTA IVA]]</f>
        <v>0</v>
      </c>
      <c r="J101" s="36" t="str">
        <f>TEXT(Tabla_Emitidas[[#This Row],[FECHA]],"MMMM")</f>
        <v>enero</v>
      </c>
    </row>
    <row r="102" spans="2:10" x14ac:dyDescent="0.3">
      <c r="B102" s="6"/>
      <c r="C102" s="7"/>
      <c r="F102" s="8"/>
      <c r="G102" s="15"/>
      <c r="H102" s="10">
        <f>Tabla_Emitidas[[#This Row],[BASE IMPONIBLE]]*Tabla_Emitidas[[#This Row],[%]]</f>
        <v>0</v>
      </c>
      <c r="I102" s="10">
        <f>Tabla_Emitidas[[#This Row],[BASE IMPONIBLE]]+Tabla_Emitidas[[#This Row],[CUOTA IVA]]</f>
        <v>0</v>
      </c>
      <c r="J102" s="36" t="str">
        <f>TEXT(Tabla_Emitidas[[#This Row],[FECHA]],"MMMM")</f>
        <v>enero</v>
      </c>
    </row>
    <row r="103" spans="2:10" x14ac:dyDescent="0.3">
      <c r="B103" s="6"/>
      <c r="C103" s="7"/>
      <c r="F103" s="8"/>
      <c r="G103" s="15"/>
      <c r="H103" s="10">
        <f>Tabla_Emitidas[[#This Row],[BASE IMPONIBLE]]*Tabla_Emitidas[[#This Row],[%]]</f>
        <v>0</v>
      </c>
      <c r="I103" s="10">
        <f>Tabla_Emitidas[[#This Row],[BASE IMPONIBLE]]+Tabla_Emitidas[[#This Row],[CUOTA IVA]]</f>
        <v>0</v>
      </c>
      <c r="J103" s="36" t="str">
        <f>TEXT(Tabla_Emitidas[[#This Row],[FECHA]],"MMMM")</f>
        <v>enero</v>
      </c>
    </row>
    <row r="104" spans="2:10" x14ac:dyDescent="0.3">
      <c r="B104" s="6"/>
      <c r="C104" s="7"/>
      <c r="F104" s="8"/>
      <c r="G104" s="15"/>
      <c r="H104" s="10">
        <f>Tabla_Emitidas[[#This Row],[BASE IMPONIBLE]]*Tabla_Emitidas[[#This Row],[%]]</f>
        <v>0</v>
      </c>
      <c r="I104" s="10">
        <f>Tabla_Emitidas[[#This Row],[BASE IMPONIBLE]]+Tabla_Emitidas[[#This Row],[CUOTA IVA]]</f>
        <v>0</v>
      </c>
      <c r="J104" s="36" t="str">
        <f>TEXT(Tabla_Emitidas[[#This Row],[FECHA]],"MMMM")</f>
        <v>enero</v>
      </c>
    </row>
    <row r="105" spans="2:10" x14ac:dyDescent="0.3">
      <c r="B105" s="6"/>
      <c r="C105" s="7"/>
      <c r="F105" s="8"/>
      <c r="G105" s="15"/>
      <c r="H105" s="10">
        <f>Tabla_Emitidas[[#This Row],[BASE IMPONIBLE]]*Tabla_Emitidas[[#This Row],[%]]</f>
        <v>0</v>
      </c>
      <c r="I105" s="10">
        <f>Tabla_Emitidas[[#This Row],[BASE IMPONIBLE]]+Tabla_Emitidas[[#This Row],[CUOTA IVA]]</f>
        <v>0</v>
      </c>
      <c r="J105" s="36" t="str">
        <f>TEXT(Tabla_Emitidas[[#This Row],[FECHA]],"MMMM")</f>
        <v>enero</v>
      </c>
    </row>
    <row r="106" spans="2:10" x14ac:dyDescent="0.3">
      <c r="B106" s="6"/>
      <c r="C106" s="7"/>
      <c r="F106" s="8"/>
      <c r="G106" s="15"/>
      <c r="H106" s="10">
        <f>Tabla_Emitidas[[#This Row],[BASE IMPONIBLE]]*Tabla_Emitidas[[#This Row],[%]]</f>
        <v>0</v>
      </c>
      <c r="I106" s="10">
        <f>Tabla_Emitidas[[#This Row],[BASE IMPONIBLE]]+Tabla_Emitidas[[#This Row],[CUOTA IVA]]</f>
        <v>0</v>
      </c>
      <c r="J106" s="36" t="str">
        <f>TEXT(Tabla_Emitidas[[#This Row],[FECHA]],"MMMM")</f>
        <v>enero</v>
      </c>
    </row>
    <row r="107" spans="2:10" x14ac:dyDescent="0.3">
      <c r="B107" s="6"/>
      <c r="C107" s="7"/>
      <c r="F107" s="8"/>
      <c r="G107" s="15"/>
      <c r="H107" s="10">
        <f>Tabla_Emitidas[[#This Row],[BASE IMPONIBLE]]*Tabla_Emitidas[[#This Row],[%]]</f>
        <v>0</v>
      </c>
      <c r="I107" s="10">
        <f>Tabla_Emitidas[[#This Row],[BASE IMPONIBLE]]+Tabla_Emitidas[[#This Row],[CUOTA IVA]]</f>
        <v>0</v>
      </c>
      <c r="J107" s="36" t="str">
        <f>TEXT(Tabla_Emitidas[[#This Row],[FECHA]],"MMMM")</f>
        <v>enero</v>
      </c>
    </row>
    <row r="108" spans="2:10" x14ac:dyDescent="0.3">
      <c r="B108" s="6"/>
      <c r="C108" s="7"/>
      <c r="F108" s="8"/>
      <c r="G108" s="15"/>
      <c r="H108" s="10">
        <f>Tabla_Emitidas[[#This Row],[BASE IMPONIBLE]]*Tabla_Emitidas[[#This Row],[%]]</f>
        <v>0</v>
      </c>
      <c r="I108" s="10">
        <f>Tabla_Emitidas[[#This Row],[BASE IMPONIBLE]]+Tabla_Emitidas[[#This Row],[CUOTA IVA]]</f>
        <v>0</v>
      </c>
      <c r="J108" s="36" t="str">
        <f>TEXT(Tabla_Emitidas[[#This Row],[FECHA]],"MMMM")</f>
        <v>enero</v>
      </c>
    </row>
    <row r="109" spans="2:10" x14ac:dyDescent="0.3">
      <c r="B109" s="6"/>
      <c r="C109" s="7"/>
      <c r="F109" s="8"/>
      <c r="G109" s="15"/>
      <c r="H109" s="10">
        <f>Tabla_Emitidas[[#This Row],[BASE IMPONIBLE]]*Tabla_Emitidas[[#This Row],[%]]</f>
        <v>0</v>
      </c>
      <c r="I109" s="10">
        <f>Tabla_Emitidas[[#This Row],[BASE IMPONIBLE]]+Tabla_Emitidas[[#This Row],[CUOTA IVA]]</f>
        <v>0</v>
      </c>
      <c r="J109" s="36" t="str">
        <f>TEXT(Tabla_Emitidas[[#This Row],[FECHA]],"MMMM")</f>
        <v>enero</v>
      </c>
    </row>
    <row r="110" spans="2:10" x14ac:dyDescent="0.3">
      <c r="B110" s="6"/>
      <c r="C110" s="7"/>
      <c r="F110" s="8"/>
      <c r="G110" s="15"/>
      <c r="H110" s="10">
        <f>Tabla_Emitidas[[#This Row],[BASE IMPONIBLE]]*Tabla_Emitidas[[#This Row],[%]]</f>
        <v>0</v>
      </c>
      <c r="I110" s="10">
        <f>Tabla_Emitidas[[#This Row],[BASE IMPONIBLE]]+Tabla_Emitidas[[#This Row],[CUOTA IVA]]</f>
        <v>0</v>
      </c>
      <c r="J110" s="36" t="str">
        <f>TEXT(Tabla_Emitidas[[#This Row],[FECHA]],"MMMM")</f>
        <v>enero</v>
      </c>
    </row>
    <row r="111" spans="2:10" x14ac:dyDescent="0.3">
      <c r="B111" s="6"/>
      <c r="C111" s="7"/>
      <c r="F111" s="8"/>
      <c r="G111" s="15"/>
      <c r="H111" s="10">
        <f>Tabla_Emitidas[[#This Row],[BASE IMPONIBLE]]*Tabla_Emitidas[[#This Row],[%]]</f>
        <v>0</v>
      </c>
      <c r="I111" s="10">
        <f>Tabla_Emitidas[[#This Row],[BASE IMPONIBLE]]+Tabla_Emitidas[[#This Row],[CUOTA IVA]]</f>
        <v>0</v>
      </c>
      <c r="J111" s="36" t="str">
        <f>TEXT(Tabla_Emitidas[[#This Row],[FECHA]],"MMMM")</f>
        <v>enero</v>
      </c>
    </row>
    <row r="112" spans="2:10" x14ac:dyDescent="0.3">
      <c r="B112" s="6"/>
      <c r="C112" s="7"/>
      <c r="F112" s="8"/>
      <c r="G112" s="15"/>
      <c r="H112" s="10">
        <f>Tabla_Emitidas[[#This Row],[BASE IMPONIBLE]]*Tabla_Emitidas[[#This Row],[%]]</f>
        <v>0</v>
      </c>
      <c r="I112" s="10">
        <f>Tabla_Emitidas[[#This Row],[BASE IMPONIBLE]]+Tabla_Emitidas[[#This Row],[CUOTA IVA]]</f>
        <v>0</v>
      </c>
      <c r="J112" s="36" t="str">
        <f>TEXT(Tabla_Emitidas[[#This Row],[FECHA]],"MMMM")</f>
        <v>enero</v>
      </c>
    </row>
    <row r="113" spans="2:10" x14ac:dyDescent="0.3">
      <c r="B113" s="6"/>
      <c r="C113" s="7"/>
      <c r="F113" s="8"/>
      <c r="G113" s="15"/>
      <c r="H113" s="10">
        <f>Tabla_Emitidas[[#This Row],[BASE IMPONIBLE]]*Tabla_Emitidas[[#This Row],[%]]</f>
        <v>0</v>
      </c>
      <c r="I113" s="10">
        <f>Tabla_Emitidas[[#This Row],[BASE IMPONIBLE]]+Tabla_Emitidas[[#This Row],[CUOTA IVA]]</f>
        <v>0</v>
      </c>
      <c r="J113" s="36" t="str">
        <f>TEXT(Tabla_Emitidas[[#This Row],[FECHA]],"MMMM")</f>
        <v>enero</v>
      </c>
    </row>
    <row r="114" spans="2:10" x14ac:dyDescent="0.3">
      <c r="B114" s="6"/>
      <c r="C114" s="7"/>
      <c r="F114" s="8"/>
      <c r="G114" s="15"/>
      <c r="H114" s="10">
        <f>Tabla_Emitidas[[#This Row],[BASE IMPONIBLE]]*Tabla_Emitidas[[#This Row],[%]]</f>
        <v>0</v>
      </c>
      <c r="I114" s="10">
        <f>Tabla_Emitidas[[#This Row],[BASE IMPONIBLE]]+Tabla_Emitidas[[#This Row],[CUOTA IVA]]</f>
        <v>0</v>
      </c>
      <c r="J114" s="36" t="str">
        <f>TEXT(Tabla_Emitidas[[#This Row],[FECHA]],"MMMM")</f>
        <v>enero</v>
      </c>
    </row>
    <row r="115" spans="2:10" x14ac:dyDescent="0.3">
      <c r="B115" s="6"/>
      <c r="C115" s="7"/>
      <c r="F115" s="8"/>
      <c r="G115" s="15"/>
      <c r="H115" s="10">
        <f>Tabla_Emitidas[[#This Row],[BASE IMPONIBLE]]*Tabla_Emitidas[[#This Row],[%]]</f>
        <v>0</v>
      </c>
      <c r="I115" s="10">
        <f>Tabla_Emitidas[[#This Row],[BASE IMPONIBLE]]+Tabla_Emitidas[[#This Row],[CUOTA IVA]]</f>
        <v>0</v>
      </c>
      <c r="J115" s="36" t="str">
        <f>TEXT(Tabla_Emitidas[[#This Row],[FECHA]],"MMMM")</f>
        <v>enero</v>
      </c>
    </row>
    <row r="116" spans="2:10" x14ac:dyDescent="0.3">
      <c r="B116" s="6"/>
      <c r="C116" s="7"/>
      <c r="F116" s="8"/>
      <c r="G116" s="15"/>
      <c r="H116" s="10">
        <f>Tabla_Emitidas[[#This Row],[BASE IMPONIBLE]]*Tabla_Emitidas[[#This Row],[%]]</f>
        <v>0</v>
      </c>
      <c r="I116" s="10">
        <f>Tabla_Emitidas[[#This Row],[BASE IMPONIBLE]]+Tabla_Emitidas[[#This Row],[CUOTA IVA]]</f>
        <v>0</v>
      </c>
      <c r="J116" s="36" t="str">
        <f>TEXT(Tabla_Emitidas[[#This Row],[FECHA]],"MMMM")</f>
        <v>enero</v>
      </c>
    </row>
    <row r="117" spans="2:10" x14ac:dyDescent="0.3">
      <c r="B117" s="6"/>
      <c r="C117" s="7"/>
      <c r="F117" s="8"/>
      <c r="G117" s="15"/>
      <c r="H117" s="10">
        <f>Tabla_Emitidas[[#This Row],[BASE IMPONIBLE]]*Tabla_Emitidas[[#This Row],[%]]</f>
        <v>0</v>
      </c>
      <c r="I117" s="10">
        <f>Tabla_Emitidas[[#This Row],[BASE IMPONIBLE]]+Tabla_Emitidas[[#This Row],[CUOTA IVA]]</f>
        <v>0</v>
      </c>
      <c r="J117" s="36" t="str">
        <f>TEXT(Tabla_Emitidas[[#This Row],[FECHA]],"MMMM")</f>
        <v>enero</v>
      </c>
    </row>
    <row r="118" spans="2:10" x14ac:dyDescent="0.3">
      <c r="B118" s="6"/>
      <c r="C118" s="7"/>
      <c r="F118" s="8"/>
      <c r="G118" s="15"/>
      <c r="H118" s="10">
        <f>Tabla_Emitidas[[#This Row],[BASE IMPONIBLE]]*Tabla_Emitidas[[#This Row],[%]]</f>
        <v>0</v>
      </c>
      <c r="I118" s="10">
        <f>Tabla_Emitidas[[#This Row],[BASE IMPONIBLE]]+Tabla_Emitidas[[#This Row],[CUOTA IVA]]</f>
        <v>0</v>
      </c>
      <c r="J118" s="36" t="str">
        <f>TEXT(Tabla_Emitidas[[#This Row],[FECHA]],"MMMM")</f>
        <v>enero</v>
      </c>
    </row>
    <row r="119" spans="2:10" x14ac:dyDescent="0.3">
      <c r="B119" s="6"/>
      <c r="C119" s="7"/>
      <c r="F119" s="8"/>
      <c r="G119" s="15"/>
      <c r="H119" s="10">
        <f>Tabla_Emitidas[[#This Row],[BASE IMPONIBLE]]*Tabla_Emitidas[[#This Row],[%]]</f>
        <v>0</v>
      </c>
      <c r="I119" s="10">
        <f>Tabla_Emitidas[[#This Row],[BASE IMPONIBLE]]+Tabla_Emitidas[[#This Row],[CUOTA IVA]]</f>
        <v>0</v>
      </c>
      <c r="J119" s="36" t="str">
        <f>TEXT(Tabla_Emitidas[[#This Row],[FECHA]],"MMMM")</f>
        <v>enero</v>
      </c>
    </row>
    <row r="120" spans="2:10" x14ac:dyDescent="0.3">
      <c r="B120" s="6"/>
      <c r="C120" s="7"/>
      <c r="F120" s="8"/>
      <c r="G120" s="15"/>
      <c r="H120" s="10">
        <f>Tabla_Emitidas[[#This Row],[BASE IMPONIBLE]]*Tabla_Emitidas[[#This Row],[%]]</f>
        <v>0</v>
      </c>
      <c r="I120" s="10">
        <f>Tabla_Emitidas[[#This Row],[BASE IMPONIBLE]]+Tabla_Emitidas[[#This Row],[CUOTA IVA]]</f>
        <v>0</v>
      </c>
      <c r="J120" s="36" t="str">
        <f>TEXT(Tabla_Emitidas[[#This Row],[FECHA]],"MMMM")</f>
        <v>enero</v>
      </c>
    </row>
    <row r="121" spans="2:10" x14ac:dyDescent="0.3">
      <c r="B121" s="6"/>
      <c r="C121" s="7"/>
      <c r="F121" s="8"/>
      <c r="G121" s="15"/>
      <c r="H121" s="10">
        <f>Tabla_Emitidas[[#This Row],[BASE IMPONIBLE]]*Tabla_Emitidas[[#This Row],[%]]</f>
        <v>0</v>
      </c>
      <c r="I121" s="10">
        <f>Tabla_Emitidas[[#This Row],[BASE IMPONIBLE]]+Tabla_Emitidas[[#This Row],[CUOTA IVA]]</f>
        <v>0</v>
      </c>
      <c r="J121" s="36" t="str">
        <f>TEXT(Tabla_Emitidas[[#This Row],[FECHA]],"MMMM")</f>
        <v>enero</v>
      </c>
    </row>
    <row r="122" spans="2:10" x14ac:dyDescent="0.3">
      <c r="B122" s="6"/>
      <c r="C122" s="7"/>
      <c r="F122" s="8"/>
      <c r="G122" s="15"/>
      <c r="H122" s="10">
        <f>Tabla_Emitidas[[#This Row],[BASE IMPONIBLE]]*Tabla_Emitidas[[#This Row],[%]]</f>
        <v>0</v>
      </c>
      <c r="I122" s="10">
        <f>Tabla_Emitidas[[#This Row],[BASE IMPONIBLE]]+Tabla_Emitidas[[#This Row],[CUOTA IVA]]</f>
        <v>0</v>
      </c>
      <c r="J122" s="36" t="str">
        <f>TEXT(Tabla_Emitidas[[#This Row],[FECHA]],"MMMM")</f>
        <v>enero</v>
      </c>
    </row>
    <row r="123" spans="2:10" x14ac:dyDescent="0.3">
      <c r="B123" s="6"/>
      <c r="C123" s="7"/>
      <c r="F123" s="8"/>
      <c r="G123" s="15"/>
      <c r="H123" s="10">
        <f>Tabla_Emitidas[[#This Row],[BASE IMPONIBLE]]*Tabla_Emitidas[[#This Row],[%]]</f>
        <v>0</v>
      </c>
      <c r="I123" s="10">
        <f>Tabla_Emitidas[[#This Row],[BASE IMPONIBLE]]+Tabla_Emitidas[[#This Row],[CUOTA IVA]]</f>
        <v>0</v>
      </c>
      <c r="J123" s="36" t="str">
        <f>TEXT(Tabla_Emitidas[[#This Row],[FECHA]],"MMMM")</f>
        <v>enero</v>
      </c>
    </row>
    <row r="124" spans="2:10" x14ac:dyDescent="0.3">
      <c r="B124" s="6"/>
      <c r="C124" s="7"/>
      <c r="F124" s="8"/>
      <c r="G124" s="15"/>
      <c r="H124" s="10">
        <f>Tabla_Emitidas[[#This Row],[BASE IMPONIBLE]]*Tabla_Emitidas[[#This Row],[%]]</f>
        <v>0</v>
      </c>
      <c r="I124" s="10">
        <f>Tabla_Emitidas[[#This Row],[BASE IMPONIBLE]]+Tabla_Emitidas[[#This Row],[CUOTA IVA]]</f>
        <v>0</v>
      </c>
      <c r="J124" s="36" t="str">
        <f>TEXT(Tabla_Emitidas[[#This Row],[FECHA]],"MMMM")</f>
        <v>enero</v>
      </c>
    </row>
    <row r="125" spans="2:10" x14ac:dyDescent="0.3">
      <c r="B125" s="6"/>
      <c r="C125" s="7"/>
      <c r="F125" s="8"/>
      <c r="G125" s="15"/>
      <c r="H125" s="10">
        <f>Tabla_Emitidas[[#This Row],[BASE IMPONIBLE]]*Tabla_Emitidas[[#This Row],[%]]</f>
        <v>0</v>
      </c>
      <c r="I125" s="10">
        <f>Tabla_Emitidas[[#This Row],[BASE IMPONIBLE]]+Tabla_Emitidas[[#This Row],[CUOTA IVA]]</f>
        <v>0</v>
      </c>
      <c r="J125" s="36" t="str">
        <f>TEXT(Tabla_Emitidas[[#This Row],[FECHA]],"MMMM")</f>
        <v>enero</v>
      </c>
    </row>
    <row r="126" spans="2:10" x14ac:dyDescent="0.3">
      <c r="B126" s="6"/>
      <c r="C126" s="7"/>
      <c r="F126" s="8"/>
      <c r="G126" s="15"/>
      <c r="H126" s="10">
        <f>Tabla_Emitidas[[#This Row],[BASE IMPONIBLE]]*Tabla_Emitidas[[#This Row],[%]]</f>
        <v>0</v>
      </c>
      <c r="I126" s="10">
        <f>Tabla_Emitidas[[#This Row],[BASE IMPONIBLE]]+Tabla_Emitidas[[#This Row],[CUOTA IVA]]</f>
        <v>0</v>
      </c>
      <c r="J126" s="36" t="str">
        <f>TEXT(Tabla_Emitidas[[#This Row],[FECHA]],"MMMM")</f>
        <v>enero</v>
      </c>
    </row>
    <row r="127" spans="2:10" x14ac:dyDescent="0.3">
      <c r="B127" s="6"/>
      <c r="C127" s="7"/>
      <c r="F127" s="8"/>
      <c r="G127" s="15"/>
      <c r="H127" s="10">
        <f>Tabla_Emitidas[[#This Row],[BASE IMPONIBLE]]*Tabla_Emitidas[[#This Row],[%]]</f>
        <v>0</v>
      </c>
      <c r="I127" s="10">
        <f>Tabla_Emitidas[[#This Row],[BASE IMPONIBLE]]+Tabla_Emitidas[[#This Row],[CUOTA IVA]]</f>
        <v>0</v>
      </c>
      <c r="J127" s="36" t="str">
        <f>TEXT(Tabla_Emitidas[[#This Row],[FECHA]],"MMMM")</f>
        <v>enero</v>
      </c>
    </row>
    <row r="128" spans="2:10" x14ac:dyDescent="0.3">
      <c r="B128" s="6"/>
      <c r="C128" s="7"/>
      <c r="F128" s="8"/>
      <c r="G128" s="15"/>
      <c r="H128" s="10">
        <f>Tabla_Emitidas[[#This Row],[BASE IMPONIBLE]]*Tabla_Emitidas[[#This Row],[%]]</f>
        <v>0</v>
      </c>
      <c r="I128" s="10">
        <f>Tabla_Emitidas[[#This Row],[BASE IMPONIBLE]]+Tabla_Emitidas[[#This Row],[CUOTA IVA]]</f>
        <v>0</v>
      </c>
      <c r="J128" s="36" t="str">
        <f>TEXT(Tabla_Emitidas[[#This Row],[FECHA]],"MMMM")</f>
        <v>enero</v>
      </c>
    </row>
    <row r="129" spans="2:10" x14ac:dyDescent="0.3">
      <c r="B129" s="6"/>
      <c r="C129" s="7"/>
      <c r="F129" s="8"/>
      <c r="G129" s="15"/>
      <c r="H129" s="10">
        <f>Tabla_Emitidas[[#This Row],[BASE IMPONIBLE]]*Tabla_Emitidas[[#This Row],[%]]</f>
        <v>0</v>
      </c>
      <c r="I129" s="10">
        <f>Tabla_Emitidas[[#This Row],[BASE IMPONIBLE]]+Tabla_Emitidas[[#This Row],[CUOTA IVA]]</f>
        <v>0</v>
      </c>
      <c r="J129" s="36" t="str">
        <f>TEXT(Tabla_Emitidas[[#This Row],[FECHA]],"MMMM")</f>
        <v>enero</v>
      </c>
    </row>
    <row r="130" spans="2:10" x14ac:dyDescent="0.3">
      <c r="B130" s="6"/>
      <c r="C130" s="7"/>
      <c r="F130" s="8"/>
      <c r="G130" s="15"/>
      <c r="H130" s="10">
        <f>Tabla_Emitidas[[#This Row],[BASE IMPONIBLE]]*Tabla_Emitidas[[#This Row],[%]]</f>
        <v>0</v>
      </c>
      <c r="I130" s="10">
        <f>Tabla_Emitidas[[#This Row],[BASE IMPONIBLE]]+Tabla_Emitidas[[#This Row],[CUOTA IVA]]</f>
        <v>0</v>
      </c>
      <c r="J130" s="36" t="str">
        <f>TEXT(Tabla_Emitidas[[#This Row],[FECHA]],"MMMM")</f>
        <v>enero</v>
      </c>
    </row>
    <row r="131" spans="2:10" x14ac:dyDescent="0.3">
      <c r="B131" s="6"/>
      <c r="C131" s="7"/>
      <c r="F131" s="8"/>
      <c r="G131" s="15"/>
      <c r="H131" s="10">
        <f>Tabla_Emitidas[[#This Row],[BASE IMPONIBLE]]*Tabla_Emitidas[[#This Row],[%]]</f>
        <v>0</v>
      </c>
      <c r="I131" s="10">
        <f>Tabla_Emitidas[[#This Row],[BASE IMPONIBLE]]+Tabla_Emitidas[[#This Row],[CUOTA IVA]]</f>
        <v>0</v>
      </c>
      <c r="J131" s="36" t="str">
        <f>TEXT(Tabla_Emitidas[[#This Row],[FECHA]],"MMMM")</f>
        <v>enero</v>
      </c>
    </row>
    <row r="132" spans="2:10" x14ac:dyDescent="0.3">
      <c r="B132" s="6"/>
      <c r="C132" s="7"/>
      <c r="F132" s="8"/>
      <c r="G132" s="15"/>
      <c r="H132" s="10">
        <f>Tabla_Emitidas[[#This Row],[BASE IMPONIBLE]]*Tabla_Emitidas[[#This Row],[%]]</f>
        <v>0</v>
      </c>
      <c r="I132" s="10">
        <f>Tabla_Emitidas[[#This Row],[BASE IMPONIBLE]]+Tabla_Emitidas[[#This Row],[CUOTA IVA]]</f>
        <v>0</v>
      </c>
      <c r="J132" s="36" t="str">
        <f>TEXT(Tabla_Emitidas[[#This Row],[FECHA]],"MMMM")</f>
        <v>enero</v>
      </c>
    </row>
    <row r="133" spans="2:10" x14ac:dyDescent="0.3">
      <c r="B133" s="6"/>
      <c r="C133" s="7"/>
      <c r="F133" s="8"/>
      <c r="G133" s="15"/>
      <c r="H133" s="10">
        <f>Tabla_Emitidas[[#This Row],[BASE IMPONIBLE]]*Tabla_Emitidas[[#This Row],[%]]</f>
        <v>0</v>
      </c>
      <c r="I133" s="10">
        <f>Tabla_Emitidas[[#This Row],[BASE IMPONIBLE]]+Tabla_Emitidas[[#This Row],[CUOTA IVA]]</f>
        <v>0</v>
      </c>
      <c r="J133" s="36" t="str">
        <f>TEXT(Tabla_Emitidas[[#This Row],[FECHA]],"MMMM")</f>
        <v>enero</v>
      </c>
    </row>
    <row r="134" spans="2:10" x14ac:dyDescent="0.3">
      <c r="B134" s="6"/>
      <c r="C134" s="7"/>
      <c r="F134" s="8"/>
      <c r="G134" s="15"/>
      <c r="H134" s="10">
        <f>Tabla_Emitidas[[#This Row],[BASE IMPONIBLE]]*Tabla_Emitidas[[#This Row],[%]]</f>
        <v>0</v>
      </c>
      <c r="I134" s="10">
        <f>Tabla_Emitidas[[#This Row],[BASE IMPONIBLE]]+Tabla_Emitidas[[#This Row],[CUOTA IVA]]</f>
        <v>0</v>
      </c>
      <c r="J134" s="36" t="str">
        <f>TEXT(Tabla_Emitidas[[#This Row],[FECHA]],"MMMM")</f>
        <v>enero</v>
      </c>
    </row>
    <row r="135" spans="2:10" x14ac:dyDescent="0.3">
      <c r="B135" s="6"/>
      <c r="C135" s="7"/>
      <c r="F135" s="8"/>
      <c r="G135" s="15"/>
      <c r="H135" s="10">
        <f>Tabla_Emitidas[[#This Row],[BASE IMPONIBLE]]*Tabla_Emitidas[[#This Row],[%]]</f>
        <v>0</v>
      </c>
      <c r="I135" s="10">
        <f>Tabla_Emitidas[[#This Row],[BASE IMPONIBLE]]+Tabla_Emitidas[[#This Row],[CUOTA IVA]]</f>
        <v>0</v>
      </c>
      <c r="J135" s="36" t="str">
        <f>TEXT(Tabla_Emitidas[[#This Row],[FECHA]],"MMMM")</f>
        <v>enero</v>
      </c>
    </row>
    <row r="136" spans="2:10" x14ac:dyDescent="0.3">
      <c r="B136" s="6"/>
      <c r="C136" s="7"/>
      <c r="F136" s="8"/>
      <c r="G136" s="15"/>
      <c r="H136" s="10">
        <f>Tabla_Emitidas[[#This Row],[BASE IMPONIBLE]]*Tabla_Emitidas[[#This Row],[%]]</f>
        <v>0</v>
      </c>
      <c r="I136" s="10">
        <f>Tabla_Emitidas[[#This Row],[BASE IMPONIBLE]]+Tabla_Emitidas[[#This Row],[CUOTA IVA]]</f>
        <v>0</v>
      </c>
      <c r="J136" s="36" t="str">
        <f>TEXT(Tabla_Emitidas[[#This Row],[FECHA]],"MMMM")</f>
        <v>enero</v>
      </c>
    </row>
    <row r="137" spans="2:10" x14ac:dyDescent="0.3">
      <c r="B137" s="6"/>
      <c r="C137" s="7"/>
      <c r="F137" s="8"/>
      <c r="G137" s="15"/>
      <c r="H137" s="10">
        <f>Tabla_Emitidas[[#This Row],[BASE IMPONIBLE]]*Tabla_Emitidas[[#This Row],[%]]</f>
        <v>0</v>
      </c>
      <c r="I137" s="10">
        <f>Tabla_Emitidas[[#This Row],[BASE IMPONIBLE]]+Tabla_Emitidas[[#This Row],[CUOTA IVA]]</f>
        <v>0</v>
      </c>
      <c r="J137" s="36" t="str">
        <f>TEXT(Tabla_Emitidas[[#This Row],[FECHA]],"MMMM")</f>
        <v>enero</v>
      </c>
    </row>
    <row r="138" spans="2:10" x14ac:dyDescent="0.3">
      <c r="B138" s="6"/>
      <c r="C138" s="7"/>
      <c r="F138" s="8"/>
      <c r="G138" s="15"/>
      <c r="H138" s="10">
        <f>Tabla_Emitidas[[#This Row],[BASE IMPONIBLE]]*Tabla_Emitidas[[#This Row],[%]]</f>
        <v>0</v>
      </c>
      <c r="I138" s="10">
        <f>Tabla_Emitidas[[#This Row],[BASE IMPONIBLE]]+Tabla_Emitidas[[#This Row],[CUOTA IVA]]</f>
        <v>0</v>
      </c>
      <c r="J138" s="36" t="str">
        <f>TEXT(Tabla_Emitidas[[#This Row],[FECHA]],"MMMM")</f>
        <v>enero</v>
      </c>
    </row>
    <row r="139" spans="2:10" x14ac:dyDescent="0.3">
      <c r="B139" s="6"/>
      <c r="C139" s="7"/>
      <c r="F139" s="8"/>
      <c r="G139" s="15"/>
      <c r="H139" s="10">
        <f>Tabla_Emitidas[[#This Row],[BASE IMPONIBLE]]*Tabla_Emitidas[[#This Row],[%]]</f>
        <v>0</v>
      </c>
      <c r="I139" s="10">
        <f>Tabla_Emitidas[[#This Row],[BASE IMPONIBLE]]+Tabla_Emitidas[[#This Row],[CUOTA IVA]]</f>
        <v>0</v>
      </c>
      <c r="J139" s="36" t="str">
        <f>TEXT(Tabla_Emitidas[[#This Row],[FECHA]],"MMMM")</f>
        <v>enero</v>
      </c>
    </row>
    <row r="140" spans="2:10" x14ac:dyDescent="0.3">
      <c r="B140" s="6"/>
      <c r="C140" s="7"/>
      <c r="F140" s="8"/>
      <c r="G140" s="15"/>
      <c r="H140" s="10">
        <f>Tabla_Emitidas[[#This Row],[BASE IMPONIBLE]]*Tabla_Emitidas[[#This Row],[%]]</f>
        <v>0</v>
      </c>
      <c r="I140" s="10">
        <f>Tabla_Emitidas[[#This Row],[BASE IMPONIBLE]]+Tabla_Emitidas[[#This Row],[CUOTA IVA]]</f>
        <v>0</v>
      </c>
      <c r="J140" s="36" t="str">
        <f>TEXT(Tabla_Emitidas[[#This Row],[FECHA]],"MMMM")</f>
        <v>enero</v>
      </c>
    </row>
    <row r="141" spans="2:10" x14ac:dyDescent="0.3">
      <c r="B141" s="6"/>
      <c r="C141" s="7"/>
      <c r="F141" s="8"/>
      <c r="G141" s="15"/>
      <c r="H141" s="10">
        <f>Tabla_Emitidas[[#This Row],[BASE IMPONIBLE]]*Tabla_Emitidas[[#This Row],[%]]</f>
        <v>0</v>
      </c>
      <c r="I141" s="10">
        <f>Tabla_Emitidas[[#This Row],[BASE IMPONIBLE]]+Tabla_Emitidas[[#This Row],[CUOTA IVA]]</f>
        <v>0</v>
      </c>
      <c r="J141" s="36" t="str">
        <f>TEXT(Tabla_Emitidas[[#This Row],[FECHA]],"MMMM")</f>
        <v>enero</v>
      </c>
    </row>
    <row r="142" spans="2:10" x14ac:dyDescent="0.3">
      <c r="B142" s="6"/>
      <c r="C142" s="7"/>
      <c r="F142" s="8"/>
      <c r="G142" s="15"/>
      <c r="H142" s="10">
        <f>Tabla_Emitidas[[#This Row],[BASE IMPONIBLE]]*Tabla_Emitidas[[#This Row],[%]]</f>
        <v>0</v>
      </c>
      <c r="I142" s="10">
        <f>Tabla_Emitidas[[#This Row],[BASE IMPONIBLE]]+Tabla_Emitidas[[#This Row],[CUOTA IVA]]</f>
        <v>0</v>
      </c>
      <c r="J142" s="36" t="str">
        <f>TEXT(Tabla_Emitidas[[#This Row],[FECHA]],"MMMM")</f>
        <v>enero</v>
      </c>
    </row>
    <row r="143" spans="2:10" x14ac:dyDescent="0.3">
      <c r="B143" s="6"/>
      <c r="C143" s="7"/>
      <c r="F143" s="8"/>
      <c r="G143" s="15"/>
      <c r="H143" s="10">
        <f>Tabla_Emitidas[[#This Row],[BASE IMPONIBLE]]*Tabla_Emitidas[[#This Row],[%]]</f>
        <v>0</v>
      </c>
      <c r="I143" s="10">
        <f>Tabla_Emitidas[[#This Row],[BASE IMPONIBLE]]+Tabla_Emitidas[[#This Row],[CUOTA IVA]]</f>
        <v>0</v>
      </c>
      <c r="J143" s="36" t="str">
        <f>TEXT(Tabla_Emitidas[[#This Row],[FECHA]],"MMMM")</f>
        <v>enero</v>
      </c>
    </row>
    <row r="144" spans="2:10" x14ac:dyDescent="0.3">
      <c r="B144" s="6"/>
      <c r="C144" s="7"/>
      <c r="F144" s="8"/>
      <c r="G144" s="15"/>
      <c r="H144" s="10">
        <f>Tabla_Emitidas[[#This Row],[BASE IMPONIBLE]]*Tabla_Emitidas[[#This Row],[%]]</f>
        <v>0</v>
      </c>
      <c r="I144" s="10">
        <f>Tabla_Emitidas[[#This Row],[BASE IMPONIBLE]]+Tabla_Emitidas[[#This Row],[CUOTA IVA]]</f>
        <v>0</v>
      </c>
      <c r="J144" s="36" t="str">
        <f>TEXT(Tabla_Emitidas[[#This Row],[FECHA]],"MMMM")</f>
        <v>enero</v>
      </c>
    </row>
    <row r="145" spans="2:10" x14ac:dyDescent="0.3">
      <c r="B145" s="6"/>
      <c r="C145" s="7"/>
      <c r="F145" s="8"/>
      <c r="G145" s="15"/>
      <c r="H145" s="10">
        <f>Tabla_Emitidas[[#This Row],[BASE IMPONIBLE]]*Tabla_Emitidas[[#This Row],[%]]</f>
        <v>0</v>
      </c>
      <c r="I145" s="10">
        <f>Tabla_Emitidas[[#This Row],[BASE IMPONIBLE]]+Tabla_Emitidas[[#This Row],[CUOTA IVA]]</f>
        <v>0</v>
      </c>
      <c r="J145" s="36" t="str">
        <f>TEXT(Tabla_Emitidas[[#This Row],[FECHA]],"MMMM")</f>
        <v>enero</v>
      </c>
    </row>
    <row r="146" spans="2:10" x14ac:dyDescent="0.3">
      <c r="B146" s="6"/>
      <c r="C146" s="7"/>
      <c r="F146" s="8"/>
      <c r="G146" s="15"/>
      <c r="H146" s="10">
        <f>Tabla_Emitidas[[#This Row],[BASE IMPONIBLE]]*Tabla_Emitidas[[#This Row],[%]]</f>
        <v>0</v>
      </c>
      <c r="I146" s="10">
        <f>Tabla_Emitidas[[#This Row],[BASE IMPONIBLE]]+Tabla_Emitidas[[#This Row],[CUOTA IVA]]</f>
        <v>0</v>
      </c>
      <c r="J146" s="36" t="str">
        <f>TEXT(Tabla_Emitidas[[#This Row],[FECHA]],"MMMM")</f>
        <v>enero</v>
      </c>
    </row>
    <row r="147" spans="2:10" x14ac:dyDescent="0.3">
      <c r="B147" s="6"/>
      <c r="C147" s="7"/>
      <c r="F147" s="8"/>
      <c r="G147" s="15"/>
      <c r="H147" s="10">
        <f>Tabla_Emitidas[[#This Row],[BASE IMPONIBLE]]*Tabla_Emitidas[[#This Row],[%]]</f>
        <v>0</v>
      </c>
      <c r="I147" s="10">
        <f>Tabla_Emitidas[[#This Row],[BASE IMPONIBLE]]+Tabla_Emitidas[[#This Row],[CUOTA IVA]]</f>
        <v>0</v>
      </c>
      <c r="J147" s="36" t="str">
        <f>TEXT(Tabla_Emitidas[[#This Row],[FECHA]],"MMMM")</f>
        <v>enero</v>
      </c>
    </row>
    <row r="148" spans="2:10" x14ac:dyDescent="0.3">
      <c r="B148" s="6"/>
      <c r="C148" s="7"/>
      <c r="F148" s="8"/>
      <c r="G148" s="15"/>
      <c r="H148" s="10">
        <f>Tabla_Emitidas[[#This Row],[BASE IMPONIBLE]]*Tabla_Emitidas[[#This Row],[%]]</f>
        <v>0</v>
      </c>
      <c r="I148" s="10">
        <f>Tabla_Emitidas[[#This Row],[BASE IMPONIBLE]]+Tabla_Emitidas[[#This Row],[CUOTA IVA]]</f>
        <v>0</v>
      </c>
      <c r="J148" s="36" t="str">
        <f>TEXT(Tabla_Emitidas[[#This Row],[FECHA]],"MMMM")</f>
        <v>enero</v>
      </c>
    </row>
    <row r="149" spans="2:10" x14ac:dyDescent="0.3">
      <c r="B149" s="6"/>
      <c r="C149" s="7"/>
      <c r="F149" s="8"/>
      <c r="G149" s="15"/>
      <c r="H149" s="10">
        <f>Tabla_Emitidas[[#This Row],[BASE IMPONIBLE]]*Tabla_Emitidas[[#This Row],[%]]</f>
        <v>0</v>
      </c>
      <c r="I149" s="10">
        <f>Tabla_Emitidas[[#This Row],[BASE IMPONIBLE]]+Tabla_Emitidas[[#This Row],[CUOTA IVA]]</f>
        <v>0</v>
      </c>
      <c r="J149" s="36" t="str">
        <f>TEXT(Tabla_Emitidas[[#This Row],[FECHA]],"MMMM")</f>
        <v>enero</v>
      </c>
    </row>
    <row r="150" spans="2:10" x14ac:dyDescent="0.3">
      <c r="B150" s="6"/>
      <c r="C150" s="7"/>
      <c r="F150" s="8"/>
      <c r="G150" s="15"/>
      <c r="H150" s="10">
        <f>Tabla_Emitidas[[#This Row],[BASE IMPONIBLE]]*Tabla_Emitidas[[#This Row],[%]]</f>
        <v>0</v>
      </c>
      <c r="I150" s="10">
        <f>Tabla_Emitidas[[#This Row],[BASE IMPONIBLE]]+Tabla_Emitidas[[#This Row],[CUOTA IVA]]</f>
        <v>0</v>
      </c>
      <c r="J150" s="36" t="str">
        <f>TEXT(Tabla_Emitidas[[#This Row],[FECHA]],"MMMM")</f>
        <v>enero</v>
      </c>
    </row>
    <row r="151" spans="2:10" x14ac:dyDescent="0.3">
      <c r="B151" s="6"/>
      <c r="C151" s="7"/>
      <c r="F151" s="8"/>
      <c r="G151" s="15"/>
      <c r="H151" s="10">
        <f>Tabla_Emitidas[[#This Row],[BASE IMPONIBLE]]*Tabla_Emitidas[[#This Row],[%]]</f>
        <v>0</v>
      </c>
      <c r="I151" s="10">
        <f>Tabla_Emitidas[[#This Row],[BASE IMPONIBLE]]+Tabla_Emitidas[[#This Row],[CUOTA IVA]]</f>
        <v>0</v>
      </c>
      <c r="J151" s="36" t="str">
        <f>TEXT(Tabla_Emitidas[[#This Row],[FECHA]],"MMMM")</f>
        <v>enero</v>
      </c>
    </row>
    <row r="152" spans="2:10" x14ac:dyDescent="0.3">
      <c r="B152" s="6"/>
      <c r="C152" s="7"/>
      <c r="F152" s="8"/>
      <c r="G152" s="15"/>
      <c r="H152" s="10">
        <f>Tabla_Emitidas[[#This Row],[BASE IMPONIBLE]]*Tabla_Emitidas[[#This Row],[%]]</f>
        <v>0</v>
      </c>
      <c r="I152" s="10">
        <f>Tabla_Emitidas[[#This Row],[BASE IMPONIBLE]]+Tabla_Emitidas[[#This Row],[CUOTA IVA]]</f>
        <v>0</v>
      </c>
      <c r="J152" s="36" t="str">
        <f>TEXT(Tabla_Emitidas[[#This Row],[FECHA]],"MMMM")</f>
        <v>enero</v>
      </c>
    </row>
    <row r="153" spans="2:10" x14ac:dyDescent="0.3">
      <c r="B153" s="6"/>
      <c r="C153" s="7"/>
      <c r="F153" s="8"/>
      <c r="G153" s="15"/>
      <c r="H153" s="10">
        <f>Tabla_Emitidas[[#This Row],[BASE IMPONIBLE]]*Tabla_Emitidas[[#This Row],[%]]</f>
        <v>0</v>
      </c>
      <c r="I153" s="10">
        <f>Tabla_Emitidas[[#This Row],[BASE IMPONIBLE]]+Tabla_Emitidas[[#This Row],[CUOTA IVA]]</f>
        <v>0</v>
      </c>
      <c r="J153" s="36" t="str">
        <f>TEXT(Tabla_Emitidas[[#This Row],[FECHA]],"MMMM")</f>
        <v>enero</v>
      </c>
    </row>
    <row r="154" spans="2:10" x14ac:dyDescent="0.3">
      <c r="B154" s="6"/>
      <c r="C154" s="7"/>
      <c r="F154" s="8"/>
      <c r="G154" s="15"/>
      <c r="H154" s="10">
        <f>Tabla_Emitidas[[#This Row],[BASE IMPONIBLE]]*Tabla_Emitidas[[#This Row],[%]]</f>
        <v>0</v>
      </c>
      <c r="I154" s="10">
        <f>Tabla_Emitidas[[#This Row],[BASE IMPONIBLE]]+Tabla_Emitidas[[#This Row],[CUOTA IVA]]</f>
        <v>0</v>
      </c>
      <c r="J154" s="36" t="str">
        <f>TEXT(Tabla_Emitidas[[#This Row],[FECHA]],"MMMM")</f>
        <v>enero</v>
      </c>
    </row>
    <row r="155" spans="2:10" x14ac:dyDescent="0.3">
      <c r="B155" s="6"/>
      <c r="C155" s="7"/>
      <c r="F155" s="8"/>
      <c r="G155" s="15"/>
      <c r="H155" s="10">
        <f>Tabla_Emitidas[[#This Row],[BASE IMPONIBLE]]*Tabla_Emitidas[[#This Row],[%]]</f>
        <v>0</v>
      </c>
      <c r="I155" s="10">
        <f>Tabla_Emitidas[[#This Row],[BASE IMPONIBLE]]+Tabla_Emitidas[[#This Row],[CUOTA IVA]]</f>
        <v>0</v>
      </c>
      <c r="J155" s="36" t="str">
        <f>TEXT(Tabla_Emitidas[[#This Row],[FECHA]],"MMMM")</f>
        <v>enero</v>
      </c>
    </row>
    <row r="156" spans="2:10" x14ac:dyDescent="0.3">
      <c r="B156" s="6"/>
      <c r="C156" s="7"/>
      <c r="F156" s="8"/>
      <c r="G156" s="15"/>
      <c r="H156" s="10">
        <f>Tabla_Emitidas[[#This Row],[BASE IMPONIBLE]]*Tabla_Emitidas[[#This Row],[%]]</f>
        <v>0</v>
      </c>
      <c r="I156" s="10">
        <f>Tabla_Emitidas[[#This Row],[BASE IMPONIBLE]]+Tabla_Emitidas[[#This Row],[CUOTA IVA]]</f>
        <v>0</v>
      </c>
      <c r="J156" s="36" t="str">
        <f>TEXT(Tabla_Emitidas[[#This Row],[FECHA]],"MMMM")</f>
        <v>enero</v>
      </c>
    </row>
    <row r="157" spans="2:10" x14ac:dyDescent="0.3">
      <c r="B157" s="6"/>
      <c r="C157" s="7"/>
      <c r="F157" s="8"/>
      <c r="G157" s="15"/>
      <c r="H157" s="10">
        <f>Tabla_Emitidas[[#This Row],[BASE IMPONIBLE]]*Tabla_Emitidas[[#This Row],[%]]</f>
        <v>0</v>
      </c>
      <c r="I157" s="10">
        <f>Tabla_Emitidas[[#This Row],[BASE IMPONIBLE]]+Tabla_Emitidas[[#This Row],[CUOTA IVA]]</f>
        <v>0</v>
      </c>
      <c r="J157" s="36" t="str">
        <f>TEXT(Tabla_Emitidas[[#This Row],[FECHA]],"MMMM")</f>
        <v>enero</v>
      </c>
    </row>
    <row r="158" spans="2:10" x14ac:dyDescent="0.3">
      <c r="B158" s="6"/>
      <c r="C158" s="7"/>
      <c r="F158" s="8"/>
      <c r="G158" s="15"/>
      <c r="H158" s="10">
        <f>Tabla_Emitidas[[#This Row],[BASE IMPONIBLE]]*Tabla_Emitidas[[#This Row],[%]]</f>
        <v>0</v>
      </c>
      <c r="I158" s="10">
        <f>Tabla_Emitidas[[#This Row],[BASE IMPONIBLE]]+Tabla_Emitidas[[#This Row],[CUOTA IVA]]</f>
        <v>0</v>
      </c>
      <c r="J158" s="36" t="str">
        <f>TEXT(Tabla_Emitidas[[#This Row],[FECHA]],"MMMM")</f>
        <v>enero</v>
      </c>
    </row>
    <row r="159" spans="2:10" x14ac:dyDescent="0.3">
      <c r="B159" s="6"/>
      <c r="C159" s="7"/>
      <c r="F159" s="8"/>
      <c r="G159" s="15"/>
      <c r="H159" s="10">
        <f>Tabla_Emitidas[[#This Row],[BASE IMPONIBLE]]*Tabla_Emitidas[[#This Row],[%]]</f>
        <v>0</v>
      </c>
      <c r="I159" s="10">
        <f>Tabla_Emitidas[[#This Row],[BASE IMPONIBLE]]+Tabla_Emitidas[[#This Row],[CUOTA IVA]]</f>
        <v>0</v>
      </c>
      <c r="J159" s="36" t="str">
        <f>TEXT(Tabla_Emitidas[[#This Row],[FECHA]],"MMMM")</f>
        <v>enero</v>
      </c>
    </row>
    <row r="160" spans="2:10" x14ac:dyDescent="0.3">
      <c r="B160" s="6"/>
      <c r="C160" s="7"/>
      <c r="F160" s="8"/>
      <c r="G160" s="15"/>
      <c r="H160" s="10">
        <f>Tabla_Emitidas[[#This Row],[BASE IMPONIBLE]]*Tabla_Emitidas[[#This Row],[%]]</f>
        <v>0</v>
      </c>
      <c r="I160" s="10">
        <f>Tabla_Emitidas[[#This Row],[BASE IMPONIBLE]]+Tabla_Emitidas[[#This Row],[CUOTA IVA]]</f>
        <v>0</v>
      </c>
      <c r="J160" s="36" t="str">
        <f>TEXT(Tabla_Emitidas[[#This Row],[FECHA]],"MMMM")</f>
        <v>enero</v>
      </c>
    </row>
    <row r="161" spans="2:10" x14ac:dyDescent="0.3">
      <c r="B161" s="6"/>
      <c r="C161" s="7"/>
      <c r="F161" s="8"/>
      <c r="G161" s="15"/>
      <c r="H161" s="10">
        <f>Tabla_Emitidas[[#This Row],[BASE IMPONIBLE]]*Tabla_Emitidas[[#This Row],[%]]</f>
        <v>0</v>
      </c>
      <c r="I161" s="10">
        <f>Tabla_Emitidas[[#This Row],[BASE IMPONIBLE]]+Tabla_Emitidas[[#This Row],[CUOTA IVA]]</f>
        <v>0</v>
      </c>
      <c r="J161" s="36" t="str">
        <f>TEXT(Tabla_Emitidas[[#This Row],[FECHA]],"MMMM")</f>
        <v>enero</v>
      </c>
    </row>
    <row r="162" spans="2:10" x14ac:dyDescent="0.3">
      <c r="B162" s="6"/>
      <c r="C162" s="7"/>
      <c r="F162" s="8"/>
      <c r="G162" s="15"/>
      <c r="H162" s="10">
        <f>Tabla_Emitidas[[#This Row],[BASE IMPONIBLE]]*Tabla_Emitidas[[#This Row],[%]]</f>
        <v>0</v>
      </c>
      <c r="I162" s="10">
        <f>Tabla_Emitidas[[#This Row],[BASE IMPONIBLE]]+Tabla_Emitidas[[#This Row],[CUOTA IVA]]</f>
        <v>0</v>
      </c>
      <c r="J162" s="36" t="str">
        <f>TEXT(Tabla_Emitidas[[#This Row],[FECHA]],"MMMM")</f>
        <v>enero</v>
      </c>
    </row>
    <row r="163" spans="2:10" x14ac:dyDescent="0.3">
      <c r="B163" s="6"/>
      <c r="C163" s="7"/>
      <c r="F163" s="8"/>
      <c r="G163" s="15"/>
      <c r="H163" s="10">
        <f>Tabla_Emitidas[[#This Row],[BASE IMPONIBLE]]*Tabla_Emitidas[[#This Row],[%]]</f>
        <v>0</v>
      </c>
      <c r="I163" s="10">
        <f>Tabla_Emitidas[[#This Row],[BASE IMPONIBLE]]+Tabla_Emitidas[[#This Row],[CUOTA IVA]]</f>
        <v>0</v>
      </c>
      <c r="J163" s="36" t="str">
        <f>TEXT(Tabla_Emitidas[[#This Row],[FECHA]],"MMMM")</f>
        <v>enero</v>
      </c>
    </row>
    <row r="164" spans="2:10" x14ac:dyDescent="0.3">
      <c r="B164" s="6"/>
      <c r="C164" s="7"/>
      <c r="F164" s="8"/>
      <c r="G164" s="15"/>
      <c r="H164" s="10">
        <f>Tabla_Emitidas[[#This Row],[BASE IMPONIBLE]]*Tabla_Emitidas[[#This Row],[%]]</f>
        <v>0</v>
      </c>
      <c r="I164" s="10">
        <f>Tabla_Emitidas[[#This Row],[BASE IMPONIBLE]]+Tabla_Emitidas[[#This Row],[CUOTA IVA]]</f>
        <v>0</v>
      </c>
      <c r="J164" s="36" t="str">
        <f>TEXT(Tabla_Emitidas[[#This Row],[FECHA]],"MMMM")</f>
        <v>enero</v>
      </c>
    </row>
    <row r="165" spans="2:10" x14ac:dyDescent="0.3">
      <c r="B165" s="6"/>
      <c r="C165" s="7"/>
      <c r="F165" s="8"/>
      <c r="G165" s="15"/>
      <c r="H165" s="10">
        <f>Tabla_Emitidas[[#This Row],[BASE IMPONIBLE]]*Tabla_Emitidas[[#This Row],[%]]</f>
        <v>0</v>
      </c>
      <c r="I165" s="10">
        <f>Tabla_Emitidas[[#This Row],[BASE IMPONIBLE]]+Tabla_Emitidas[[#This Row],[CUOTA IVA]]</f>
        <v>0</v>
      </c>
      <c r="J165" s="36" t="str">
        <f>TEXT(Tabla_Emitidas[[#This Row],[FECHA]],"MMMM")</f>
        <v>enero</v>
      </c>
    </row>
    <row r="166" spans="2:10" x14ac:dyDescent="0.3">
      <c r="B166" s="6"/>
      <c r="C166" s="7"/>
      <c r="F166" s="8"/>
      <c r="G166" s="15"/>
      <c r="H166" s="10">
        <f>Tabla_Emitidas[[#This Row],[BASE IMPONIBLE]]*Tabla_Emitidas[[#This Row],[%]]</f>
        <v>0</v>
      </c>
      <c r="I166" s="10">
        <f>Tabla_Emitidas[[#This Row],[BASE IMPONIBLE]]+Tabla_Emitidas[[#This Row],[CUOTA IVA]]</f>
        <v>0</v>
      </c>
      <c r="J166" s="36" t="str">
        <f>TEXT(Tabla_Emitidas[[#This Row],[FECHA]],"MMMM")</f>
        <v>enero</v>
      </c>
    </row>
    <row r="167" spans="2:10" x14ac:dyDescent="0.3">
      <c r="B167" s="6"/>
      <c r="C167" s="7"/>
      <c r="F167" s="8"/>
      <c r="G167" s="15"/>
      <c r="H167" s="10">
        <f>Tabla_Emitidas[[#This Row],[BASE IMPONIBLE]]*Tabla_Emitidas[[#This Row],[%]]</f>
        <v>0</v>
      </c>
      <c r="I167" s="10">
        <f>Tabla_Emitidas[[#This Row],[BASE IMPONIBLE]]+Tabla_Emitidas[[#This Row],[CUOTA IVA]]</f>
        <v>0</v>
      </c>
      <c r="J167" s="36" t="str">
        <f>TEXT(Tabla_Emitidas[[#This Row],[FECHA]],"MMMM")</f>
        <v>enero</v>
      </c>
    </row>
    <row r="168" spans="2:10" x14ac:dyDescent="0.3">
      <c r="B168" s="6"/>
      <c r="C168" s="7"/>
      <c r="F168" s="8"/>
      <c r="G168" s="15"/>
      <c r="H168" s="10">
        <f>Tabla_Emitidas[[#This Row],[BASE IMPONIBLE]]*Tabla_Emitidas[[#This Row],[%]]</f>
        <v>0</v>
      </c>
      <c r="I168" s="10">
        <f>Tabla_Emitidas[[#This Row],[BASE IMPONIBLE]]+Tabla_Emitidas[[#This Row],[CUOTA IVA]]</f>
        <v>0</v>
      </c>
      <c r="J168" s="36" t="str">
        <f>TEXT(Tabla_Emitidas[[#This Row],[FECHA]],"MMMM")</f>
        <v>enero</v>
      </c>
    </row>
    <row r="169" spans="2:10" x14ac:dyDescent="0.3">
      <c r="B169" s="6"/>
      <c r="C169" s="7"/>
      <c r="F169" s="8"/>
      <c r="G169" s="15"/>
      <c r="H169" s="10">
        <f>Tabla_Emitidas[[#This Row],[BASE IMPONIBLE]]*Tabla_Emitidas[[#This Row],[%]]</f>
        <v>0</v>
      </c>
      <c r="I169" s="10">
        <f>Tabla_Emitidas[[#This Row],[BASE IMPONIBLE]]+Tabla_Emitidas[[#This Row],[CUOTA IVA]]</f>
        <v>0</v>
      </c>
      <c r="J169" s="36" t="str">
        <f>TEXT(Tabla_Emitidas[[#This Row],[FECHA]],"MMMM")</f>
        <v>enero</v>
      </c>
    </row>
    <row r="170" spans="2:10" x14ac:dyDescent="0.3">
      <c r="B170" s="6"/>
      <c r="C170" s="7"/>
      <c r="F170" s="8"/>
      <c r="G170" s="15"/>
      <c r="H170" s="10">
        <f>Tabla_Emitidas[[#This Row],[BASE IMPONIBLE]]*Tabla_Emitidas[[#This Row],[%]]</f>
        <v>0</v>
      </c>
      <c r="I170" s="10">
        <f>Tabla_Emitidas[[#This Row],[BASE IMPONIBLE]]+Tabla_Emitidas[[#This Row],[CUOTA IVA]]</f>
        <v>0</v>
      </c>
      <c r="J170" s="36" t="str">
        <f>TEXT(Tabla_Emitidas[[#This Row],[FECHA]],"MMMM")</f>
        <v>enero</v>
      </c>
    </row>
    <row r="171" spans="2:10" x14ac:dyDescent="0.3">
      <c r="B171" s="6"/>
      <c r="C171" s="7"/>
      <c r="F171" s="8"/>
      <c r="G171" s="15"/>
      <c r="H171" s="10">
        <f>Tabla_Emitidas[[#This Row],[BASE IMPONIBLE]]*Tabla_Emitidas[[#This Row],[%]]</f>
        <v>0</v>
      </c>
      <c r="I171" s="10">
        <f>Tabla_Emitidas[[#This Row],[BASE IMPONIBLE]]+Tabla_Emitidas[[#This Row],[CUOTA IVA]]</f>
        <v>0</v>
      </c>
      <c r="J171" s="36" t="str">
        <f>TEXT(Tabla_Emitidas[[#This Row],[FECHA]],"MMMM")</f>
        <v>enero</v>
      </c>
    </row>
    <row r="172" spans="2:10" x14ac:dyDescent="0.3">
      <c r="B172" s="6"/>
      <c r="C172" s="7"/>
      <c r="F172" s="8"/>
      <c r="G172" s="15"/>
      <c r="H172" s="10">
        <f>Tabla_Emitidas[[#This Row],[BASE IMPONIBLE]]*Tabla_Emitidas[[#This Row],[%]]</f>
        <v>0</v>
      </c>
      <c r="I172" s="10">
        <f>Tabla_Emitidas[[#This Row],[BASE IMPONIBLE]]+Tabla_Emitidas[[#This Row],[CUOTA IVA]]</f>
        <v>0</v>
      </c>
      <c r="J172" s="36" t="str">
        <f>TEXT(Tabla_Emitidas[[#This Row],[FECHA]],"MMMM")</f>
        <v>enero</v>
      </c>
    </row>
    <row r="173" spans="2:10" x14ac:dyDescent="0.3">
      <c r="B173" s="6"/>
      <c r="C173" s="7"/>
      <c r="F173" s="8"/>
      <c r="G173" s="15"/>
      <c r="H173" s="10">
        <f>Tabla_Emitidas[[#This Row],[BASE IMPONIBLE]]*Tabla_Emitidas[[#This Row],[%]]</f>
        <v>0</v>
      </c>
      <c r="I173" s="10">
        <f>Tabla_Emitidas[[#This Row],[BASE IMPONIBLE]]+Tabla_Emitidas[[#This Row],[CUOTA IVA]]</f>
        <v>0</v>
      </c>
      <c r="J173" s="36" t="str">
        <f>TEXT(Tabla_Emitidas[[#This Row],[FECHA]],"MMMM")</f>
        <v>enero</v>
      </c>
    </row>
    <row r="174" spans="2:10" x14ac:dyDescent="0.3">
      <c r="B174" s="6"/>
      <c r="C174" s="7"/>
      <c r="F174" s="8"/>
      <c r="G174" s="15"/>
      <c r="H174" s="10">
        <f>Tabla_Emitidas[[#This Row],[BASE IMPONIBLE]]*Tabla_Emitidas[[#This Row],[%]]</f>
        <v>0</v>
      </c>
      <c r="I174" s="10">
        <f>Tabla_Emitidas[[#This Row],[BASE IMPONIBLE]]+Tabla_Emitidas[[#This Row],[CUOTA IVA]]</f>
        <v>0</v>
      </c>
      <c r="J174" s="36" t="str">
        <f>TEXT(Tabla_Emitidas[[#This Row],[FECHA]],"MMMM")</f>
        <v>enero</v>
      </c>
    </row>
    <row r="175" spans="2:10" x14ac:dyDescent="0.3">
      <c r="B175" s="6"/>
      <c r="C175" s="7"/>
      <c r="F175" s="8"/>
      <c r="G175" s="15"/>
      <c r="H175" s="10">
        <f>Tabla_Emitidas[[#This Row],[BASE IMPONIBLE]]*Tabla_Emitidas[[#This Row],[%]]</f>
        <v>0</v>
      </c>
      <c r="I175" s="10">
        <f>Tabla_Emitidas[[#This Row],[BASE IMPONIBLE]]+Tabla_Emitidas[[#This Row],[CUOTA IVA]]</f>
        <v>0</v>
      </c>
      <c r="J175" s="36" t="str">
        <f>TEXT(Tabla_Emitidas[[#This Row],[FECHA]],"MMMM")</f>
        <v>enero</v>
      </c>
    </row>
    <row r="176" spans="2:10" x14ac:dyDescent="0.3">
      <c r="B176" s="6"/>
      <c r="C176" s="7"/>
      <c r="F176" s="8"/>
      <c r="G176" s="15"/>
      <c r="H176" s="10">
        <f>Tabla_Emitidas[[#This Row],[BASE IMPONIBLE]]*Tabla_Emitidas[[#This Row],[%]]</f>
        <v>0</v>
      </c>
      <c r="I176" s="10">
        <f>Tabla_Emitidas[[#This Row],[BASE IMPONIBLE]]+Tabla_Emitidas[[#This Row],[CUOTA IVA]]</f>
        <v>0</v>
      </c>
      <c r="J176" s="36" t="str">
        <f>TEXT(Tabla_Emitidas[[#This Row],[FECHA]],"MMMM")</f>
        <v>enero</v>
      </c>
    </row>
    <row r="177" spans="2:10" x14ac:dyDescent="0.3">
      <c r="B177" s="6"/>
      <c r="C177" s="7"/>
      <c r="F177" s="8"/>
      <c r="G177" s="15"/>
      <c r="H177" s="10">
        <f>Tabla_Emitidas[[#This Row],[BASE IMPONIBLE]]*Tabla_Emitidas[[#This Row],[%]]</f>
        <v>0</v>
      </c>
      <c r="I177" s="10">
        <f>Tabla_Emitidas[[#This Row],[BASE IMPONIBLE]]+Tabla_Emitidas[[#This Row],[CUOTA IVA]]</f>
        <v>0</v>
      </c>
      <c r="J177" s="36" t="str">
        <f>TEXT(Tabla_Emitidas[[#This Row],[FECHA]],"MMMM")</f>
        <v>enero</v>
      </c>
    </row>
    <row r="178" spans="2:10" x14ac:dyDescent="0.3">
      <c r="B178" s="6"/>
      <c r="C178" s="7"/>
      <c r="F178" s="8"/>
      <c r="G178" s="15"/>
      <c r="H178" s="10">
        <f>Tabla_Emitidas[[#This Row],[BASE IMPONIBLE]]*Tabla_Emitidas[[#This Row],[%]]</f>
        <v>0</v>
      </c>
      <c r="I178" s="10">
        <f>Tabla_Emitidas[[#This Row],[BASE IMPONIBLE]]+Tabla_Emitidas[[#This Row],[CUOTA IVA]]</f>
        <v>0</v>
      </c>
      <c r="J178" s="36" t="str">
        <f>TEXT(Tabla_Emitidas[[#This Row],[FECHA]],"MMMM")</f>
        <v>enero</v>
      </c>
    </row>
    <row r="179" spans="2:10" x14ac:dyDescent="0.3">
      <c r="B179" s="6"/>
      <c r="C179" s="7"/>
      <c r="F179" s="8"/>
      <c r="G179" s="15"/>
      <c r="H179" s="10">
        <f>Tabla_Emitidas[[#This Row],[BASE IMPONIBLE]]*Tabla_Emitidas[[#This Row],[%]]</f>
        <v>0</v>
      </c>
      <c r="I179" s="10">
        <f>Tabla_Emitidas[[#This Row],[BASE IMPONIBLE]]+Tabla_Emitidas[[#This Row],[CUOTA IVA]]</f>
        <v>0</v>
      </c>
      <c r="J179" s="36" t="str">
        <f>TEXT(Tabla_Emitidas[[#This Row],[FECHA]],"MMMM")</f>
        <v>enero</v>
      </c>
    </row>
    <row r="180" spans="2:10" x14ac:dyDescent="0.3">
      <c r="B180" s="6"/>
      <c r="C180" s="7"/>
      <c r="F180" s="8"/>
      <c r="G180" s="15"/>
      <c r="H180" s="10">
        <f>Tabla_Emitidas[[#This Row],[BASE IMPONIBLE]]*Tabla_Emitidas[[#This Row],[%]]</f>
        <v>0</v>
      </c>
      <c r="I180" s="10">
        <f>Tabla_Emitidas[[#This Row],[BASE IMPONIBLE]]+Tabla_Emitidas[[#This Row],[CUOTA IVA]]</f>
        <v>0</v>
      </c>
      <c r="J180" s="36" t="str">
        <f>TEXT(Tabla_Emitidas[[#This Row],[FECHA]],"MMMM")</f>
        <v>enero</v>
      </c>
    </row>
    <row r="181" spans="2:10" x14ac:dyDescent="0.3">
      <c r="B181" s="6"/>
      <c r="C181" s="7"/>
      <c r="F181" s="8"/>
      <c r="G181" s="15"/>
      <c r="H181" s="10">
        <f>Tabla_Emitidas[[#This Row],[BASE IMPONIBLE]]*Tabla_Emitidas[[#This Row],[%]]</f>
        <v>0</v>
      </c>
      <c r="I181" s="10">
        <f>Tabla_Emitidas[[#This Row],[BASE IMPONIBLE]]+Tabla_Emitidas[[#This Row],[CUOTA IVA]]</f>
        <v>0</v>
      </c>
      <c r="J181" s="36" t="str">
        <f>TEXT(Tabla_Emitidas[[#This Row],[FECHA]],"MMMM")</f>
        <v>enero</v>
      </c>
    </row>
    <row r="182" spans="2:10" x14ac:dyDescent="0.3">
      <c r="B182" s="6"/>
      <c r="C182" s="7"/>
      <c r="F182" s="8"/>
      <c r="G182" s="15"/>
      <c r="H182" s="10">
        <f>Tabla_Emitidas[[#This Row],[BASE IMPONIBLE]]*Tabla_Emitidas[[#This Row],[%]]</f>
        <v>0</v>
      </c>
      <c r="I182" s="10">
        <f>Tabla_Emitidas[[#This Row],[BASE IMPONIBLE]]+Tabla_Emitidas[[#This Row],[CUOTA IVA]]</f>
        <v>0</v>
      </c>
      <c r="J182" s="36" t="str">
        <f>TEXT(Tabla_Emitidas[[#This Row],[FECHA]],"MMMM")</f>
        <v>enero</v>
      </c>
    </row>
    <row r="183" spans="2:10" x14ac:dyDescent="0.3">
      <c r="B183" s="6"/>
      <c r="C183" s="7"/>
      <c r="F183" s="8"/>
      <c r="G183" s="15"/>
      <c r="H183" s="10">
        <f>Tabla_Emitidas[[#This Row],[BASE IMPONIBLE]]*Tabla_Emitidas[[#This Row],[%]]</f>
        <v>0</v>
      </c>
      <c r="I183" s="10">
        <f>Tabla_Emitidas[[#This Row],[BASE IMPONIBLE]]+Tabla_Emitidas[[#This Row],[CUOTA IVA]]</f>
        <v>0</v>
      </c>
      <c r="J183" s="36" t="str">
        <f>TEXT(Tabla_Emitidas[[#This Row],[FECHA]],"MMMM")</f>
        <v>enero</v>
      </c>
    </row>
    <row r="184" spans="2:10" x14ac:dyDescent="0.3">
      <c r="B184" s="6"/>
      <c r="C184" s="7"/>
      <c r="F184" s="8"/>
      <c r="G184" s="15"/>
      <c r="H184" s="10">
        <f>Tabla_Emitidas[[#This Row],[BASE IMPONIBLE]]*Tabla_Emitidas[[#This Row],[%]]</f>
        <v>0</v>
      </c>
      <c r="I184" s="10">
        <f>Tabla_Emitidas[[#This Row],[BASE IMPONIBLE]]+Tabla_Emitidas[[#This Row],[CUOTA IVA]]</f>
        <v>0</v>
      </c>
      <c r="J184" s="36" t="str">
        <f>TEXT(Tabla_Emitidas[[#This Row],[FECHA]],"MMMM")</f>
        <v>enero</v>
      </c>
    </row>
    <row r="185" spans="2:10" x14ac:dyDescent="0.3">
      <c r="B185" s="6"/>
      <c r="C185" s="7"/>
      <c r="F185" s="8"/>
      <c r="G185" s="15"/>
      <c r="H185" s="10">
        <f>Tabla_Emitidas[[#This Row],[BASE IMPONIBLE]]*Tabla_Emitidas[[#This Row],[%]]</f>
        <v>0</v>
      </c>
      <c r="I185" s="10">
        <f>Tabla_Emitidas[[#This Row],[BASE IMPONIBLE]]+Tabla_Emitidas[[#This Row],[CUOTA IVA]]</f>
        <v>0</v>
      </c>
      <c r="J185" s="36" t="str">
        <f>TEXT(Tabla_Emitidas[[#This Row],[FECHA]],"MMMM")</f>
        <v>enero</v>
      </c>
    </row>
    <row r="186" spans="2:10" x14ac:dyDescent="0.3">
      <c r="B186" s="6"/>
      <c r="C186" s="7"/>
      <c r="F186" s="8"/>
      <c r="G186" s="15"/>
      <c r="H186" s="10">
        <f>Tabla_Emitidas[[#This Row],[BASE IMPONIBLE]]*Tabla_Emitidas[[#This Row],[%]]</f>
        <v>0</v>
      </c>
      <c r="I186" s="10">
        <f>Tabla_Emitidas[[#This Row],[BASE IMPONIBLE]]+Tabla_Emitidas[[#This Row],[CUOTA IVA]]</f>
        <v>0</v>
      </c>
      <c r="J186" s="36" t="str">
        <f>TEXT(Tabla_Emitidas[[#This Row],[FECHA]],"MMMM")</f>
        <v>enero</v>
      </c>
    </row>
    <row r="187" spans="2:10" x14ac:dyDescent="0.3">
      <c r="B187" s="6"/>
      <c r="C187" s="7"/>
      <c r="F187" s="8"/>
      <c r="G187" s="15"/>
      <c r="H187" s="10">
        <f>Tabla_Emitidas[[#This Row],[BASE IMPONIBLE]]*Tabla_Emitidas[[#This Row],[%]]</f>
        <v>0</v>
      </c>
      <c r="I187" s="10">
        <f>Tabla_Emitidas[[#This Row],[BASE IMPONIBLE]]+Tabla_Emitidas[[#This Row],[CUOTA IVA]]</f>
        <v>0</v>
      </c>
      <c r="J187" s="36" t="str">
        <f>TEXT(Tabla_Emitidas[[#This Row],[FECHA]],"MMMM")</f>
        <v>enero</v>
      </c>
    </row>
    <row r="188" spans="2:10" x14ac:dyDescent="0.3">
      <c r="B188" s="6"/>
      <c r="C188" s="7"/>
      <c r="F188" s="8"/>
      <c r="G188" s="15"/>
      <c r="H188" s="10">
        <f>Tabla_Emitidas[[#This Row],[BASE IMPONIBLE]]*Tabla_Emitidas[[#This Row],[%]]</f>
        <v>0</v>
      </c>
      <c r="I188" s="10">
        <f>Tabla_Emitidas[[#This Row],[BASE IMPONIBLE]]+Tabla_Emitidas[[#This Row],[CUOTA IVA]]</f>
        <v>0</v>
      </c>
      <c r="J188" s="36" t="str">
        <f>TEXT(Tabla_Emitidas[[#This Row],[FECHA]],"MMMM")</f>
        <v>enero</v>
      </c>
    </row>
    <row r="189" spans="2:10" x14ac:dyDescent="0.3">
      <c r="B189" s="6"/>
      <c r="C189" s="7"/>
      <c r="F189" s="8"/>
      <c r="G189" s="15"/>
      <c r="H189" s="10">
        <f>Tabla_Emitidas[[#This Row],[BASE IMPONIBLE]]*Tabla_Emitidas[[#This Row],[%]]</f>
        <v>0</v>
      </c>
      <c r="I189" s="10">
        <f>Tabla_Emitidas[[#This Row],[BASE IMPONIBLE]]+Tabla_Emitidas[[#This Row],[CUOTA IVA]]</f>
        <v>0</v>
      </c>
      <c r="J189" s="36" t="str">
        <f>TEXT(Tabla_Emitidas[[#This Row],[FECHA]],"MMMM")</f>
        <v>enero</v>
      </c>
    </row>
    <row r="190" spans="2:10" x14ac:dyDescent="0.3">
      <c r="B190" s="6"/>
      <c r="C190" s="7"/>
      <c r="F190" s="8"/>
      <c r="G190" s="15"/>
      <c r="H190" s="10">
        <f>Tabla_Emitidas[[#This Row],[BASE IMPONIBLE]]*Tabla_Emitidas[[#This Row],[%]]</f>
        <v>0</v>
      </c>
      <c r="I190" s="10">
        <f>Tabla_Emitidas[[#This Row],[BASE IMPONIBLE]]+Tabla_Emitidas[[#This Row],[CUOTA IVA]]</f>
        <v>0</v>
      </c>
      <c r="J190" s="36" t="str">
        <f>TEXT(Tabla_Emitidas[[#This Row],[FECHA]],"MMMM")</f>
        <v>enero</v>
      </c>
    </row>
    <row r="191" spans="2:10" x14ac:dyDescent="0.3">
      <c r="B191" s="6"/>
      <c r="C191" s="7"/>
      <c r="F191" s="8"/>
      <c r="G191" s="15"/>
      <c r="H191" s="10">
        <f>Tabla_Emitidas[[#This Row],[BASE IMPONIBLE]]*Tabla_Emitidas[[#This Row],[%]]</f>
        <v>0</v>
      </c>
      <c r="I191" s="10">
        <f>Tabla_Emitidas[[#This Row],[BASE IMPONIBLE]]+Tabla_Emitidas[[#This Row],[CUOTA IVA]]</f>
        <v>0</v>
      </c>
      <c r="J191" s="36" t="str">
        <f>TEXT(Tabla_Emitidas[[#This Row],[FECHA]],"MMMM")</f>
        <v>enero</v>
      </c>
    </row>
    <row r="192" spans="2:10" x14ac:dyDescent="0.3">
      <c r="B192" s="6"/>
      <c r="C192" s="7"/>
      <c r="F192" s="8"/>
      <c r="G192" s="15"/>
      <c r="H192" s="10">
        <f>Tabla_Emitidas[[#This Row],[BASE IMPONIBLE]]*Tabla_Emitidas[[#This Row],[%]]</f>
        <v>0</v>
      </c>
      <c r="I192" s="10">
        <f>Tabla_Emitidas[[#This Row],[BASE IMPONIBLE]]+Tabla_Emitidas[[#This Row],[CUOTA IVA]]</f>
        <v>0</v>
      </c>
      <c r="J192" s="36" t="str">
        <f>TEXT(Tabla_Emitidas[[#This Row],[FECHA]],"MMMM")</f>
        <v>enero</v>
      </c>
    </row>
    <row r="193" spans="2:10" x14ac:dyDescent="0.3">
      <c r="B193" s="6"/>
      <c r="C193" s="7"/>
      <c r="F193" s="8"/>
      <c r="G193" s="15"/>
      <c r="H193" s="10">
        <f>Tabla_Emitidas[[#This Row],[BASE IMPONIBLE]]*Tabla_Emitidas[[#This Row],[%]]</f>
        <v>0</v>
      </c>
      <c r="I193" s="10">
        <f>Tabla_Emitidas[[#This Row],[BASE IMPONIBLE]]+Tabla_Emitidas[[#This Row],[CUOTA IVA]]</f>
        <v>0</v>
      </c>
      <c r="J193" s="36" t="str">
        <f>TEXT(Tabla_Emitidas[[#This Row],[FECHA]],"MMMM")</f>
        <v>enero</v>
      </c>
    </row>
    <row r="194" spans="2:10" x14ac:dyDescent="0.3">
      <c r="B194" s="6"/>
      <c r="C194" s="7"/>
      <c r="F194" s="8"/>
      <c r="G194" s="15"/>
      <c r="H194" s="10">
        <f>Tabla_Emitidas[[#This Row],[BASE IMPONIBLE]]*Tabla_Emitidas[[#This Row],[%]]</f>
        <v>0</v>
      </c>
      <c r="I194" s="10">
        <f>Tabla_Emitidas[[#This Row],[BASE IMPONIBLE]]+Tabla_Emitidas[[#This Row],[CUOTA IVA]]</f>
        <v>0</v>
      </c>
      <c r="J194" s="36" t="str">
        <f>TEXT(Tabla_Emitidas[[#This Row],[FECHA]],"MMMM")</f>
        <v>enero</v>
      </c>
    </row>
    <row r="195" spans="2:10" x14ac:dyDescent="0.3">
      <c r="B195" s="6"/>
      <c r="C195" s="7"/>
      <c r="F195" s="8"/>
      <c r="G195" s="15"/>
      <c r="H195" s="10">
        <f>Tabla_Emitidas[[#This Row],[BASE IMPONIBLE]]*Tabla_Emitidas[[#This Row],[%]]</f>
        <v>0</v>
      </c>
      <c r="I195" s="10">
        <f>Tabla_Emitidas[[#This Row],[BASE IMPONIBLE]]+Tabla_Emitidas[[#This Row],[CUOTA IVA]]</f>
        <v>0</v>
      </c>
      <c r="J195" s="36" t="str">
        <f>TEXT(Tabla_Emitidas[[#This Row],[FECHA]],"MMMM")</f>
        <v>enero</v>
      </c>
    </row>
    <row r="196" spans="2:10" x14ac:dyDescent="0.3">
      <c r="B196" s="6"/>
      <c r="C196" s="7"/>
      <c r="F196" s="8"/>
      <c r="G196" s="15"/>
      <c r="H196" s="10">
        <f>Tabla_Emitidas[[#This Row],[BASE IMPONIBLE]]*Tabla_Emitidas[[#This Row],[%]]</f>
        <v>0</v>
      </c>
      <c r="I196" s="10">
        <f>Tabla_Emitidas[[#This Row],[BASE IMPONIBLE]]+Tabla_Emitidas[[#This Row],[CUOTA IVA]]</f>
        <v>0</v>
      </c>
      <c r="J196" s="36" t="str">
        <f>TEXT(Tabla_Emitidas[[#This Row],[FECHA]],"MMMM")</f>
        <v>enero</v>
      </c>
    </row>
    <row r="197" spans="2:10" x14ac:dyDescent="0.3">
      <c r="B197" s="6"/>
      <c r="C197" s="7"/>
      <c r="F197" s="8"/>
      <c r="G197" s="15"/>
      <c r="H197" s="10">
        <f>Tabla_Emitidas[[#This Row],[BASE IMPONIBLE]]*Tabla_Emitidas[[#This Row],[%]]</f>
        <v>0</v>
      </c>
      <c r="I197" s="10">
        <f>Tabla_Emitidas[[#This Row],[BASE IMPONIBLE]]+Tabla_Emitidas[[#This Row],[CUOTA IVA]]</f>
        <v>0</v>
      </c>
      <c r="J197" s="36" t="str">
        <f>TEXT(Tabla_Emitidas[[#This Row],[FECHA]],"MMMM")</f>
        <v>enero</v>
      </c>
    </row>
    <row r="198" spans="2:10" x14ac:dyDescent="0.3">
      <c r="B198" s="6"/>
      <c r="C198" s="7"/>
      <c r="F198" s="8"/>
      <c r="G198" s="15"/>
      <c r="H198" s="10">
        <f>Tabla_Emitidas[[#This Row],[BASE IMPONIBLE]]*Tabla_Emitidas[[#This Row],[%]]</f>
        <v>0</v>
      </c>
      <c r="I198" s="10">
        <f>Tabla_Emitidas[[#This Row],[BASE IMPONIBLE]]+Tabla_Emitidas[[#This Row],[CUOTA IVA]]</f>
        <v>0</v>
      </c>
      <c r="J198" s="36" t="str">
        <f>TEXT(Tabla_Emitidas[[#This Row],[FECHA]],"MMMM")</f>
        <v>enero</v>
      </c>
    </row>
    <row r="199" spans="2:10" x14ac:dyDescent="0.3">
      <c r="B199" s="6"/>
      <c r="C199" s="7"/>
      <c r="F199" s="8"/>
      <c r="G199" s="15"/>
      <c r="H199" s="10">
        <f>Tabla_Emitidas[[#This Row],[BASE IMPONIBLE]]*Tabla_Emitidas[[#This Row],[%]]</f>
        <v>0</v>
      </c>
      <c r="I199" s="10">
        <f>Tabla_Emitidas[[#This Row],[BASE IMPONIBLE]]+Tabla_Emitidas[[#This Row],[CUOTA IVA]]</f>
        <v>0</v>
      </c>
      <c r="J199" s="36" t="str">
        <f>TEXT(Tabla_Emitidas[[#This Row],[FECHA]],"MMMM")</f>
        <v>enero</v>
      </c>
    </row>
    <row r="200" spans="2:10" x14ac:dyDescent="0.3">
      <c r="B200" s="6"/>
      <c r="C200" s="7"/>
      <c r="F200" s="8"/>
      <c r="G200" s="15"/>
      <c r="H200" s="10">
        <f>Tabla_Emitidas[[#This Row],[BASE IMPONIBLE]]*Tabla_Emitidas[[#This Row],[%]]</f>
        <v>0</v>
      </c>
      <c r="I200" s="10">
        <f>Tabla_Emitidas[[#This Row],[BASE IMPONIBLE]]+Tabla_Emitidas[[#This Row],[CUOTA IVA]]</f>
        <v>0</v>
      </c>
      <c r="J200" s="36" t="str">
        <f>TEXT(Tabla_Emitidas[[#This Row],[FECHA]],"MMMM")</f>
        <v>enero</v>
      </c>
    </row>
    <row r="201" spans="2:10" x14ac:dyDescent="0.3">
      <c r="B201" s="6"/>
      <c r="C201" s="7"/>
      <c r="F201" s="8"/>
      <c r="G201" s="15"/>
      <c r="H201" s="10">
        <f>Tabla_Emitidas[[#This Row],[BASE IMPONIBLE]]*Tabla_Emitidas[[#This Row],[%]]</f>
        <v>0</v>
      </c>
      <c r="I201" s="10">
        <f>Tabla_Emitidas[[#This Row],[BASE IMPONIBLE]]+Tabla_Emitidas[[#This Row],[CUOTA IVA]]</f>
        <v>0</v>
      </c>
      <c r="J201" s="36" t="str">
        <f>TEXT(Tabla_Emitidas[[#This Row],[FECHA]],"MMMM")</f>
        <v>enero</v>
      </c>
    </row>
    <row r="202" spans="2:10" x14ac:dyDescent="0.3">
      <c r="B202" s="6"/>
      <c r="C202" s="7"/>
      <c r="F202" s="8"/>
      <c r="G202" s="15"/>
      <c r="H202" s="10">
        <f>Tabla_Emitidas[[#This Row],[BASE IMPONIBLE]]*Tabla_Emitidas[[#This Row],[%]]</f>
        <v>0</v>
      </c>
      <c r="I202" s="10">
        <f>Tabla_Emitidas[[#This Row],[BASE IMPONIBLE]]+Tabla_Emitidas[[#This Row],[CUOTA IVA]]</f>
        <v>0</v>
      </c>
      <c r="J202" s="36" t="str">
        <f>TEXT(Tabla_Emitidas[[#This Row],[FECHA]],"MMMM")</f>
        <v>enero</v>
      </c>
    </row>
    <row r="203" spans="2:10" x14ac:dyDescent="0.3">
      <c r="B203" s="6"/>
      <c r="C203" s="7"/>
      <c r="F203" s="8"/>
      <c r="G203" s="15"/>
      <c r="H203" s="10">
        <f>Tabla_Emitidas[[#This Row],[BASE IMPONIBLE]]*Tabla_Emitidas[[#This Row],[%]]</f>
        <v>0</v>
      </c>
      <c r="I203" s="10">
        <f>Tabla_Emitidas[[#This Row],[BASE IMPONIBLE]]+Tabla_Emitidas[[#This Row],[CUOTA IVA]]</f>
        <v>0</v>
      </c>
      <c r="J203" s="36" t="str">
        <f>TEXT(Tabla_Emitidas[[#This Row],[FECHA]],"MMMM")</f>
        <v>enero</v>
      </c>
    </row>
    <row r="204" spans="2:10" x14ac:dyDescent="0.3">
      <c r="B204" s="6"/>
      <c r="C204" s="7"/>
      <c r="F204" s="8"/>
      <c r="G204" s="15"/>
      <c r="H204" s="10">
        <f>Tabla_Emitidas[[#This Row],[BASE IMPONIBLE]]*Tabla_Emitidas[[#This Row],[%]]</f>
        <v>0</v>
      </c>
      <c r="I204" s="10">
        <f>Tabla_Emitidas[[#This Row],[BASE IMPONIBLE]]+Tabla_Emitidas[[#This Row],[CUOTA IVA]]</f>
        <v>0</v>
      </c>
      <c r="J204" s="36" t="str">
        <f>TEXT(Tabla_Emitidas[[#This Row],[FECHA]],"MMMM")</f>
        <v>enero</v>
      </c>
    </row>
    <row r="205" spans="2:10" x14ac:dyDescent="0.3">
      <c r="B205" s="6"/>
      <c r="C205" s="7"/>
      <c r="F205" s="8"/>
      <c r="G205" s="15"/>
      <c r="H205" s="10">
        <f>Tabla_Emitidas[[#This Row],[BASE IMPONIBLE]]*Tabla_Emitidas[[#This Row],[%]]</f>
        <v>0</v>
      </c>
      <c r="I205" s="10">
        <f>Tabla_Emitidas[[#This Row],[BASE IMPONIBLE]]+Tabla_Emitidas[[#This Row],[CUOTA IVA]]</f>
        <v>0</v>
      </c>
      <c r="J205" s="36" t="str">
        <f>TEXT(Tabla_Emitidas[[#This Row],[FECHA]],"MMMM")</f>
        <v>enero</v>
      </c>
    </row>
    <row r="206" spans="2:10" x14ac:dyDescent="0.3">
      <c r="B206" s="6"/>
      <c r="C206" s="7"/>
      <c r="F206" s="8"/>
      <c r="G206" s="15"/>
      <c r="H206" s="10">
        <f>Tabla_Emitidas[[#This Row],[BASE IMPONIBLE]]*Tabla_Emitidas[[#This Row],[%]]</f>
        <v>0</v>
      </c>
      <c r="I206" s="10">
        <f>Tabla_Emitidas[[#This Row],[BASE IMPONIBLE]]+Tabla_Emitidas[[#This Row],[CUOTA IVA]]</f>
        <v>0</v>
      </c>
      <c r="J206" s="36" t="str">
        <f>TEXT(Tabla_Emitidas[[#This Row],[FECHA]],"MMMM")</f>
        <v>enero</v>
      </c>
    </row>
    <row r="207" spans="2:10" x14ac:dyDescent="0.3">
      <c r="B207" s="6"/>
      <c r="C207" s="7"/>
      <c r="F207" s="8"/>
      <c r="G207" s="15"/>
      <c r="H207" s="10">
        <f>Tabla_Emitidas[[#This Row],[BASE IMPONIBLE]]*Tabla_Emitidas[[#This Row],[%]]</f>
        <v>0</v>
      </c>
      <c r="I207" s="10">
        <f>Tabla_Emitidas[[#This Row],[BASE IMPONIBLE]]+Tabla_Emitidas[[#This Row],[CUOTA IVA]]</f>
        <v>0</v>
      </c>
      <c r="J207" s="36" t="str">
        <f>TEXT(Tabla_Emitidas[[#This Row],[FECHA]],"MMMM")</f>
        <v>enero</v>
      </c>
    </row>
    <row r="208" spans="2:10" x14ac:dyDescent="0.3">
      <c r="B208" s="6"/>
      <c r="C208" s="7"/>
      <c r="F208" s="8"/>
      <c r="G208" s="15"/>
      <c r="H208" s="10">
        <f>Tabla_Emitidas[[#This Row],[BASE IMPONIBLE]]*Tabla_Emitidas[[#This Row],[%]]</f>
        <v>0</v>
      </c>
      <c r="I208" s="10">
        <f>Tabla_Emitidas[[#This Row],[BASE IMPONIBLE]]+Tabla_Emitidas[[#This Row],[CUOTA IVA]]</f>
        <v>0</v>
      </c>
      <c r="J208" s="36" t="str">
        <f>TEXT(Tabla_Emitidas[[#This Row],[FECHA]],"MMMM")</f>
        <v>enero</v>
      </c>
    </row>
    <row r="209" spans="2:10" x14ac:dyDescent="0.3">
      <c r="B209" s="6"/>
      <c r="C209" s="7"/>
      <c r="F209" s="8"/>
      <c r="G209" s="15"/>
      <c r="H209" s="10">
        <f>Tabla_Emitidas[[#This Row],[BASE IMPONIBLE]]*Tabla_Emitidas[[#This Row],[%]]</f>
        <v>0</v>
      </c>
      <c r="I209" s="10">
        <f>Tabla_Emitidas[[#This Row],[BASE IMPONIBLE]]+Tabla_Emitidas[[#This Row],[CUOTA IVA]]</f>
        <v>0</v>
      </c>
      <c r="J209" s="36" t="str">
        <f>TEXT(Tabla_Emitidas[[#This Row],[FECHA]],"MMMM")</f>
        <v>enero</v>
      </c>
    </row>
    <row r="210" spans="2:10" x14ac:dyDescent="0.3">
      <c r="B210" s="6"/>
      <c r="C210" s="7"/>
      <c r="F210" s="8"/>
      <c r="G210" s="15"/>
      <c r="H210" s="10">
        <f>Tabla_Emitidas[[#This Row],[BASE IMPONIBLE]]*Tabla_Emitidas[[#This Row],[%]]</f>
        <v>0</v>
      </c>
      <c r="I210" s="10">
        <f>Tabla_Emitidas[[#This Row],[BASE IMPONIBLE]]+Tabla_Emitidas[[#This Row],[CUOTA IVA]]</f>
        <v>0</v>
      </c>
      <c r="J210" s="36" t="str">
        <f>TEXT(Tabla_Emitidas[[#This Row],[FECHA]],"MMMM")</f>
        <v>enero</v>
      </c>
    </row>
    <row r="211" spans="2:10" x14ac:dyDescent="0.3">
      <c r="B211" s="6"/>
      <c r="C211" s="7"/>
      <c r="F211" s="8"/>
      <c r="G211" s="15"/>
      <c r="H211" s="10">
        <f>Tabla_Emitidas[[#This Row],[BASE IMPONIBLE]]*Tabla_Emitidas[[#This Row],[%]]</f>
        <v>0</v>
      </c>
      <c r="I211" s="10">
        <f>Tabla_Emitidas[[#This Row],[BASE IMPONIBLE]]+Tabla_Emitidas[[#This Row],[CUOTA IVA]]</f>
        <v>0</v>
      </c>
      <c r="J211" s="36" t="str">
        <f>TEXT(Tabla_Emitidas[[#This Row],[FECHA]],"MMMM")</f>
        <v>enero</v>
      </c>
    </row>
    <row r="212" spans="2:10" x14ac:dyDescent="0.3">
      <c r="B212" s="6"/>
      <c r="C212" s="7"/>
      <c r="F212" s="8"/>
      <c r="G212" s="15"/>
      <c r="H212" s="10">
        <f>Tabla_Emitidas[[#This Row],[BASE IMPONIBLE]]*Tabla_Emitidas[[#This Row],[%]]</f>
        <v>0</v>
      </c>
      <c r="I212" s="10">
        <f>Tabla_Emitidas[[#This Row],[BASE IMPONIBLE]]+Tabla_Emitidas[[#This Row],[CUOTA IVA]]</f>
        <v>0</v>
      </c>
      <c r="J212" s="36" t="str">
        <f>TEXT(Tabla_Emitidas[[#This Row],[FECHA]],"MMMM")</f>
        <v>enero</v>
      </c>
    </row>
    <row r="213" spans="2:10" x14ac:dyDescent="0.3">
      <c r="B213" s="6"/>
      <c r="C213" s="7"/>
      <c r="F213" s="8"/>
      <c r="G213" s="15"/>
      <c r="H213" s="10">
        <f>Tabla_Emitidas[[#This Row],[BASE IMPONIBLE]]*Tabla_Emitidas[[#This Row],[%]]</f>
        <v>0</v>
      </c>
      <c r="I213" s="10">
        <f>Tabla_Emitidas[[#This Row],[BASE IMPONIBLE]]+Tabla_Emitidas[[#This Row],[CUOTA IVA]]</f>
        <v>0</v>
      </c>
      <c r="J213" s="36" t="str">
        <f>TEXT(Tabla_Emitidas[[#This Row],[FECHA]],"MMMM")</f>
        <v>enero</v>
      </c>
    </row>
    <row r="214" spans="2:10" x14ac:dyDescent="0.3">
      <c r="B214" s="6"/>
      <c r="C214" s="7"/>
      <c r="F214" s="8"/>
      <c r="G214" s="15"/>
      <c r="H214" s="10">
        <f>Tabla_Emitidas[[#This Row],[BASE IMPONIBLE]]*Tabla_Emitidas[[#This Row],[%]]</f>
        <v>0</v>
      </c>
      <c r="I214" s="10">
        <f>Tabla_Emitidas[[#This Row],[BASE IMPONIBLE]]+Tabla_Emitidas[[#This Row],[CUOTA IVA]]</f>
        <v>0</v>
      </c>
      <c r="J214" s="36" t="str">
        <f>TEXT(Tabla_Emitidas[[#This Row],[FECHA]],"MMMM")</f>
        <v>enero</v>
      </c>
    </row>
    <row r="215" spans="2:10" x14ac:dyDescent="0.3">
      <c r="B215" s="6"/>
      <c r="C215" s="7"/>
      <c r="F215" s="8"/>
      <c r="G215" s="15"/>
      <c r="H215" s="10">
        <f>Tabla_Emitidas[[#This Row],[BASE IMPONIBLE]]*Tabla_Emitidas[[#This Row],[%]]</f>
        <v>0</v>
      </c>
      <c r="I215" s="10">
        <f>Tabla_Emitidas[[#This Row],[BASE IMPONIBLE]]+Tabla_Emitidas[[#This Row],[CUOTA IVA]]</f>
        <v>0</v>
      </c>
      <c r="J215" s="36" t="str">
        <f>TEXT(Tabla_Emitidas[[#This Row],[FECHA]],"MMMM")</f>
        <v>enero</v>
      </c>
    </row>
    <row r="216" spans="2:10" x14ac:dyDescent="0.3">
      <c r="B216" s="6"/>
      <c r="C216" s="7"/>
      <c r="F216" s="8"/>
      <c r="G216" s="15"/>
      <c r="H216" s="10">
        <f>Tabla_Emitidas[[#This Row],[BASE IMPONIBLE]]*Tabla_Emitidas[[#This Row],[%]]</f>
        <v>0</v>
      </c>
      <c r="I216" s="10">
        <f>Tabla_Emitidas[[#This Row],[BASE IMPONIBLE]]+Tabla_Emitidas[[#This Row],[CUOTA IVA]]</f>
        <v>0</v>
      </c>
      <c r="J216" s="36" t="str">
        <f>TEXT(Tabla_Emitidas[[#This Row],[FECHA]],"MMMM")</f>
        <v>enero</v>
      </c>
    </row>
    <row r="217" spans="2:10" x14ac:dyDescent="0.3">
      <c r="B217" s="6"/>
      <c r="C217" s="7"/>
      <c r="F217" s="8"/>
      <c r="G217" s="15"/>
      <c r="H217" s="10">
        <f>Tabla_Emitidas[[#This Row],[BASE IMPONIBLE]]*Tabla_Emitidas[[#This Row],[%]]</f>
        <v>0</v>
      </c>
      <c r="I217" s="10">
        <f>Tabla_Emitidas[[#This Row],[BASE IMPONIBLE]]+Tabla_Emitidas[[#This Row],[CUOTA IVA]]</f>
        <v>0</v>
      </c>
      <c r="J217" s="36" t="str">
        <f>TEXT(Tabla_Emitidas[[#This Row],[FECHA]],"MMMM")</f>
        <v>enero</v>
      </c>
    </row>
    <row r="218" spans="2:10" x14ac:dyDescent="0.3">
      <c r="B218" s="6"/>
      <c r="C218" s="7"/>
      <c r="F218" s="8"/>
      <c r="G218" s="15"/>
      <c r="H218" s="10">
        <f>Tabla_Emitidas[[#This Row],[BASE IMPONIBLE]]*Tabla_Emitidas[[#This Row],[%]]</f>
        <v>0</v>
      </c>
      <c r="I218" s="10">
        <f>Tabla_Emitidas[[#This Row],[BASE IMPONIBLE]]+Tabla_Emitidas[[#This Row],[CUOTA IVA]]</f>
        <v>0</v>
      </c>
      <c r="J218" s="36" t="str">
        <f>TEXT(Tabla_Emitidas[[#This Row],[FECHA]],"MMMM")</f>
        <v>enero</v>
      </c>
    </row>
    <row r="219" spans="2:10" x14ac:dyDescent="0.3">
      <c r="B219" s="6"/>
      <c r="C219" s="7"/>
      <c r="F219" s="8"/>
      <c r="G219" s="15"/>
      <c r="H219" s="10">
        <f>Tabla_Emitidas[[#This Row],[BASE IMPONIBLE]]*Tabla_Emitidas[[#This Row],[%]]</f>
        <v>0</v>
      </c>
      <c r="I219" s="10">
        <f>Tabla_Emitidas[[#This Row],[BASE IMPONIBLE]]+Tabla_Emitidas[[#This Row],[CUOTA IVA]]</f>
        <v>0</v>
      </c>
      <c r="J219" s="36" t="str">
        <f>TEXT(Tabla_Emitidas[[#This Row],[FECHA]],"MMMM")</f>
        <v>enero</v>
      </c>
    </row>
    <row r="220" spans="2:10" x14ac:dyDescent="0.3">
      <c r="B220" s="6"/>
      <c r="C220" s="7"/>
      <c r="F220" s="8"/>
      <c r="G220" s="15"/>
      <c r="H220" s="10">
        <f>Tabla_Emitidas[[#This Row],[BASE IMPONIBLE]]*Tabla_Emitidas[[#This Row],[%]]</f>
        <v>0</v>
      </c>
      <c r="I220" s="10">
        <f>Tabla_Emitidas[[#This Row],[BASE IMPONIBLE]]+Tabla_Emitidas[[#This Row],[CUOTA IVA]]</f>
        <v>0</v>
      </c>
      <c r="J220" s="36" t="str">
        <f>TEXT(Tabla_Emitidas[[#This Row],[FECHA]],"MMMM")</f>
        <v>enero</v>
      </c>
    </row>
    <row r="221" spans="2:10" x14ac:dyDescent="0.3">
      <c r="B221" s="6"/>
      <c r="C221" s="7"/>
      <c r="F221" s="8"/>
      <c r="G221" s="15"/>
      <c r="H221" s="10">
        <f>Tabla_Emitidas[[#This Row],[BASE IMPONIBLE]]*Tabla_Emitidas[[#This Row],[%]]</f>
        <v>0</v>
      </c>
      <c r="I221" s="10">
        <f>Tabla_Emitidas[[#This Row],[BASE IMPONIBLE]]+Tabla_Emitidas[[#This Row],[CUOTA IVA]]</f>
        <v>0</v>
      </c>
      <c r="J221" s="36" t="str">
        <f>TEXT(Tabla_Emitidas[[#This Row],[FECHA]],"MMMM")</f>
        <v>enero</v>
      </c>
    </row>
    <row r="222" spans="2:10" x14ac:dyDescent="0.3">
      <c r="B222" s="6"/>
      <c r="C222" s="7"/>
      <c r="F222" s="8"/>
      <c r="G222" s="15"/>
      <c r="H222" s="10">
        <f>Tabla_Emitidas[[#This Row],[BASE IMPONIBLE]]*Tabla_Emitidas[[#This Row],[%]]</f>
        <v>0</v>
      </c>
      <c r="I222" s="10">
        <f>Tabla_Emitidas[[#This Row],[BASE IMPONIBLE]]+Tabla_Emitidas[[#This Row],[CUOTA IVA]]</f>
        <v>0</v>
      </c>
      <c r="J222" s="36" t="str">
        <f>TEXT(Tabla_Emitidas[[#This Row],[FECHA]],"MMMM")</f>
        <v>enero</v>
      </c>
    </row>
    <row r="223" spans="2:10" x14ac:dyDescent="0.3">
      <c r="B223" s="6"/>
      <c r="C223" s="7"/>
      <c r="F223" s="8"/>
      <c r="G223" s="15"/>
      <c r="H223" s="10">
        <f>Tabla_Emitidas[[#This Row],[BASE IMPONIBLE]]*Tabla_Emitidas[[#This Row],[%]]</f>
        <v>0</v>
      </c>
      <c r="I223" s="10">
        <f>Tabla_Emitidas[[#This Row],[BASE IMPONIBLE]]+Tabla_Emitidas[[#This Row],[CUOTA IVA]]</f>
        <v>0</v>
      </c>
      <c r="J223" s="36" t="str">
        <f>TEXT(Tabla_Emitidas[[#This Row],[FECHA]],"MMMM")</f>
        <v>enero</v>
      </c>
    </row>
    <row r="224" spans="2:10" x14ac:dyDescent="0.3">
      <c r="B224" s="6"/>
      <c r="C224" s="7"/>
      <c r="F224" s="8"/>
      <c r="G224" s="15"/>
      <c r="H224" s="10">
        <f>Tabla_Emitidas[[#This Row],[BASE IMPONIBLE]]*Tabla_Emitidas[[#This Row],[%]]</f>
        <v>0</v>
      </c>
      <c r="I224" s="10">
        <f>Tabla_Emitidas[[#This Row],[BASE IMPONIBLE]]+Tabla_Emitidas[[#This Row],[CUOTA IVA]]</f>
        <v>0</v>
      </c>
      <c r="J224" s="36" t="str">
        <f>TEXT(Tabla_Emitidas[[#This Row],[FECHA]],"MMMM")</f>
        <v>enero</v>
      </c>
    </row>
    <row r="225" spans="2:10" x14ac:dyDescent="0.3">
      <c r="B225" s="6"/>
      <c r="C225" s="7"/>
      <c r="F225" s="8"/>
      <c r="G225" s="15"/>
      <c r="H225" s="10">
        <f>Tabla_Emitidas[[#This Row],[BASE IMPONIBLE]]*Tabla_Emitidas[[#This Row],[%]]</f>
        <v>0</v>
      </c>
      <c r="I225" s="10">
        <f>Tabla_Emitidas[[#This Row],[BASE IMPONIBLE]]+Tabla_Emitidas[[#This Row],[CUOTA IVA]]</f>
        <v>0</v>
      </c>
      <c r="J225" s="36" t="str">
        <f>TEXT(Tabla_Emitidas[[#This Row],[FECHA]],"MMMM")</f>
        <v>enero</v>
      </c>
    </row>
    <row r="226" spans="2:10" x14ac:dyDescent="0.3">
      <c r="B226" s="6"/>
      <c r="C226" s="7"/>
      <c r="F226" s="8"/>
      <c r="G226" s="15"/>
      <c r="H226" s="10">
        <f>Tabla_Emitidas[[#This Row],[BASE IMPONIBLE]]*Tabla_Emitidas[[#This Row],[%]]</f>
        <v>0</v>
      </c>
      <c r="I226" s="10">
        <f>Tabla_Emitidas[[#This Row],[BASE IMPONIBLE]]+Tabla_Emitidas[[#This Row],[CUOTA IVA]]</f>
        <v>0</v>
      </c>
      <c r="J226" s="36" t="str">
        <f>TEXT(Tabla_Emitidas[[#This Row],[FECHA]],"MMMM")</f>
        <v>enero</v>
      </c>
    </row>
    <row r="227" spans="2:10" x14ac:dyDescent="0.3">
      <c r="B227" s="6"/>
      <c r="C227" s="7"/>
      <c r="F227" s="8"/>
      <c r="G227" s="15"/>
      <c r="H227" s="10">
        <f>Tabla_Emitidas[[#This Row],[BASE IMPONIBLE]]*Tabla_Emitidas[[#This Row],[%]]</f>
        <v>0</v>
      </c>
      <c r="I227" s="10">
        <f>Tabla_Emitidas[[#This Row],[BASE IMPONIBLE]]+Tabla_Emitidas[[#This Row],[CUOTA IVA]]</f>
        <v>0</v>
      </c>
      <c r="J227" s="36" t="str">
        <f>TEXT(Tabla_Emitidas[[#This Row],[FECHA]],"MMMM")</f>
        <v>enero</v>
      </c>
    </row>
    <row r="228" spans="2:10" x14ac:dyDescent="0.3">
      <c r="B228" s="6"/>
      <c r="C228" s="7"/>
      <c r="F228" s="8"/>
      <c r="G228" s="15"/>
      <c r="H228" s="10">
        <f>Tabla_Emitidas[[#This Row],[BASE IMPONIBLE]]*Tabla_Emitidas[[#This Row],[%]]</f>
        <v>0</v>
      </c>
      <c r="I228" s="10">
        <f>Tabla_Emitidas[[#This Row],[BASE IMPONIBLE]]+Tabla_Emitidas[[#This Row],[CUOTA IVA]]</f>
        <v>0</v>
      </c>
      <c r="J228" s="36" t="str">
        <f>TEXT(Tabla_Emitidas[[#This Row],[FECHA]],"MMMM")</f>
        <v>enero</v>
      </c>
    </row>
    <row r="229" spans="2:10" x14ac:dyDescent="0.3">
      <c r="B229" s="6"/>
      <c r="C229" s="7"/>
      <c r="F229" s="8"/>
      <c r="G229" s="15"/>
      <c r="H229" s="10">
        <f>Tabla_Emitidas[[#This Row],[BASE IMPONIBLE]]*Tabla_Emitidas[[#This Row],[%]]</f>
        <v>0</v>
      </c>
      <c r="I229" s="10">
        <f>Tabla_Emitidas[[#This Row],[BASE IMPONIBLE]]+Tabla_Emitidas[[#This Row],[CUOTA IVA]]</f>
        <v>0</v>
      </c>
      <c r="J229" s="36" t="str">
        <f>TEXT(Tabla_Emitidas[[#This Row],[FECHA]],"MMMM")</f>
        <v>enero</v>
      </c>
    </row>
    <row r="230" spans="2:10" x14ac:dyDescent="0.3">
      <c r="B230" s="6"/>
      <c r="C230" s="7"/>
      <c r="F230" s="8"/>
      <c r="G230" s="15"/>
      <c r="H230" s="10">
        <f>Tabla_Emitidas[[#This Row],[BASE IMPONIBLE]]*Tabla_Emitidas[[#This Row],[%]]</f>
        <v>0</v>
      </c>
      <c r="I230" s="10">
        <f>Tabla_Emitidas[[#This Row],[BASE IMPONIBLE]]+Tabla_Emitidas[[#This Row],[CUOTA IVA]]</f>
        <v>0</v>
      </c>
      <c r="J230" s="36" t="str">
        <f>TEXT(Tabla_Emitidas[[#This Row],[FECHA]],"MMMM")</f>
        <v>enero</v>
      </c>
    </row>
    <row r="231" spans="2:10" x14ac:dyDescent="0.3">
      <c r="B231" s="6"/>
      <c r="C231" s="7"/>
      <c r="F231" s="8"/>
      <c r="G231" s="15"/>
      <c r="H231" s="10">
        <f>Tabla_Emitidas[[#This Row],[BASE IMPONIBLE]]*Tabla_Emitidas[[#This Row],[%]]</f>
        <v>0</v>
      </c>
      <c r="I231" s="10">
        <f>Tabla_Emitidas[[#This Row],[BASE IMPONIBLE]]+Tabla_Emitidas[[#This Row],[CUOTA IVA]]</f>
        <v>0</v>
      </c>
      <c r="J231" s="36" t="str">
        <f>TEXT(Tabla_Emitidas[[#This Row],[FECHA]],"MMMM")</f>
        <v>enero</v>
      </c>
    </row>
    <row r="232" spans="2:10" x14ac:dyDescent="0.3">
      <c r="B232" s="6"/>
      <c r="C232" s="7"/>
      <c r="F232" s="8"/>
      <c r="G232" s="15"/>
      <c r="H232" s="10">
        <f>Tabla_Emitidas[[#This Row],[BASE IMPONIBLE]]*Tabla_Emitidas[[#This Row],[%]]</f>
        <v>0</v>
      </c>
      <c r="I232" s="10">
        <f>Tabla_Emitidas[[#This Row],[BASE IMPONIBLE]]+Tabla_Emitidas[[#This Row],[CUOTA IVA]]</f>
        <v>0</v>
      </c>
      <c r="J232" s="36" t="str">
        <f>TEXT(Tabla_Emitidas[[#This Row],[FECHA]],"MMMM")</f>
        <v>enero</v>
      </c>
    </row>
    <row r="233" spans="2:10" x14ac:dyDescent="0.3">
      <c r="B233" s="6"/>
      <c r="C233" s="7"/>
      <c r="F233" s="8"/>
      <c r="G233" s="15"/>
      <c r="H233" s="10">
        <f>Tabla_Emitidas[[#This Row],[BASE IMPONIBLE]]*Tabla_Emitidas[[#This Row],[%]]</f>
        <v>0</v>
      </c>
      <c r="I233" s="10">
        <f>Tabla_Emitidas[[#This Row],[BASE IMPONIBLE]]+Tabla_Emitidas[[#This Row],[CUOTA IVA]]</f>
        <v>0</v>
      </c>
      <c r="J233" s="36" t="str">
        <f>TEXT(Tabla_Emitidas[[#This Row],[FECHA]],"MMMM")</f>
        <v>enero</v>
      </c>
    </row>
    <row r="234" spans="2:10" x14ac:dyDescent="0.3">
      <c r="B234" s="6"/>
      <c r="C234" s="7"/>
      <c r="F234" s="8"/>
      <c r="G234" s="15"/>
      <c r="H234" s="10">
        <f>Tabla_Emitidas[[#This Row],[BASE IMPONIBLE]]*Tabla_Emitidas[[#This Row],[%]]</f>
        <v>0</v>
      </c>
      <c r="I234" s="10">
        <f>Tabla_Emitidas[[#This Row],[BASE IMPONIBLE]]+Tabla_Emitidas[[#This Row],[CUOTA IVA]]</f>
        <v>0</v>
      </c>
      <c r="J234" s="36" t="str">
        <f>TEXT(Tabla_Emitidas[[#This Row],[FECHA]],"MMMM")</f>
        <v>enero</v>
      </c>
    </row>
    <row r="235" spans="2:10" x14ac:dyDescent="0.3">
      <c r="B235" s="6"/>
      <c r="C235" s="7"/>
      <c r="F235" s="8"/>
      <c r="G235" s="15"/>
      <c r="H235" s="10">
        <f>Tabla_Emitidas[[#This Row],[BASE IMPONIBLE]]*Tabla_Emitidas[[#This Row],[%]]</f>
        <v>0</v>
      </c>
      <c r="I235" s="10">
        <f>Tabla_Emitidas[[#This Row],[BASE IMPONIBLE]]+Tabla_Emitidas[[#This Row],[CUOTA IVA]]</f>
        <v>0</v>
      </c>
      <c r="J235" s="36" t="str">
        <f>TEXT(Tabla_Emitidas[[#This Row],[FECHA]],"MMMM")</f>
        <v>enero</v>
      </c>
    </row>
    <row r="236" spans="2:10" x14ac:dyDescent="0.3">
      <c r="B236" s="6"/>
      <c r="C236" s="7"/>
      <c r="F236" s="8"/>
      <c r="G236" s="15"/>
      <c r="H236" s="10">
        <f>Tabla_Emitidas[[#This Row],[BASE IMPONIBLE]]*Tabla_Emitidas[[#This Row],[%]]</f>
        <v>0</v>
      </c>
      <c r="I236" s="10">
        <f>Tabla_Emitidas[[#This Row],[BASE IMPONIBLE]]+Tabla_Emitidas[[#This Row],[CUOTA IVA]]</f>
        <v>0</v>
      </c>
      <c r="J236" s="36" t="str">
        <f>TEXT(Tabla_Emitidas[[#This Row],[FECHA]],"MMMM")</f>
        <v>enero</v>
      </c>
    </row>
    <row r="237" spans="2:10" x14ac:dyDescent="0.3">
      <c r="B237" s="6"/>
      <c r="C237" s="7"/>
      <c r="F237" s="8"/>
      <c r="G237" s="15"/>
      <c r="H237" s="10">
        <f>Tabla_Emitidas[[#This Row],[BASE IMPONIBLE]]*Tabla_Emitidas[[#This Row],[%]]</f>
        <v>0</v>
      </c>
      <c r="I237" s="10">
        <f>Tabla_Emitidas[[#This Row],[BASE IMPONIBLE]]+Tabla_Emitidas[[#This Row],[CUOTA IVA]]</f>
        <v>0</v>
      </c>
      <c r="J237" s="36" t="str">
        <f>TEXT(Tabla_Emitidas[[#This Row],[FECHA]],"MMMM")</f>
        <v>enero</v>
      </c>
    </row>
    <row r="238" spans="2:10" x14ac:dyDescent="0.3">
      <c r="B238" s="6"/>
      <c r="C238" s="7"/>
      <c r="F238" s="8"/>
      <c r="G238" s="15"/>
      <c r="H238" s="10">
        <f>Tabla_Emitidas[[#This Row],[BASE IMPONIBLE]]*Tabla_Emitidas[[#This Row],[%]]</f>
        <v>0</v>
      </c>
      <c r="I238" s="10">
        <f>Tabla_Emitidas[[#This Row],[BASE IMPONIBLE]]+Tabla_Emitidas[[#This Row],[CUOTA IVA]]</f>
        <v>0</v>
      </c>
      <c r="J238" s="36" t="str">
        <f>TEXT(Tabla_Emitidas[[#This Row],[FECHA]],"MMMM")</f>
        <v>enero</v>
      </c>
    </row>
    <row r="239" spans="2:10" x14ac:dyDescent="0.3">
      <c r="B239" s="6"/>
      <c r="C239" s="7"/>
      <c r="F239" s="8"/>
      <c r="G239" s="15"/>
      <c r="H239" s="10">
        <f>Tabla_Emitidas[[#This Row],[BASE IMPONIBLE]]*Tabla_Emitidas[[#This Row],[%]]</f>
        <v>0</v>
      </c>
      <c r="I239" s="10">
        <f>Tabla_Emitidas[[#This Row],[BASE IMPONIBLE]]+Tabla_Emitidas[[#This Row],[CUOTA IVA]]</f>
        <v>0</v>
      </c>
      <c r="J239" s="36" t="str">
        <f>TEXT(Tabla_Emitidas[[#This Row],[FECHA]],"MMMM")</f>
        <v>enero</v>
      </c>
    </row>
    <row r="240" spans="2:10" x14ac:dyDescent="0.3">
      <c r="B240" s="6"/>
      <c r="C240" s="7"/>
      <c r="F240" s="8"/>
      <c r="G240" s="15"/>
      <c r="H240" s="10">
        <f>Tabla_Emitidas[[#This Row],[BASE IMPONIBLE]]*Tabla_Emitidas[[#This Row],[%]]</f>
        <v>0</v>
      </c>
      <c r="I240" s="10">
        <f>Tabla_Emitidas[[#This Row],[BASE IMPONIBLE]]+Tabla_Emitidas[[#This Row],[CUOTA IVA]]</f>
        <v>0</v>
      </c>
      <c r="J240" s="36" t="str">
        <f>TEXT(Tabla_Emitidas[[#This Row],[FECHA]],"MMMM")</f>
        <v>enero</v>
      </c>
    </row>
    <row r="241" spans="2:10" x14ac:dyDescent="0.3">
      <c r="B241" s="6"/>
      <c r="C241" s="7"/>
      <c r="F241" s="8"/>
      <c r="G241" s="15"/>
      <c r="H241" s="10">
        <f>Tabla_Emitidas[[#This Row],[BASE IMPONIBLE]]*Tabla_Emitidas[[#This Row],[%]]</f>
        <v>0</v>
      </c>
      <c r="I241" s="10">
        <f>Tabla_Emitidas[[#This Row],[BASE IMPONIBLE]]+Tabla_Emitidas[[#This Row],[CUOTA IVA]]</f>
        <v>0</v>
      </c>
      <c r="J241" s="36" t="str">
        <f>TEXT(Tabla_Emitidas[[#This Row],[FECHA]],"MMMM")</f>
        <v>enero</v>
      </c>
    </row>
    <row r="242" spans="2:10" x14ac:dyDescent="0.3">
      <c r="B242" s="6"/>
      <c r="C242" s="7"/>
      <c r="F242" s="8"/>
      <c r="G242" s="15"/>
      <c r="H242" s="10">
        <f>Tabla_Emitidas[[#This Row],[BASE IMPONIBLE]]*Tabla_Emitidas[[#This Row],[%]]</f>
        <v>0</v>
      </c>
      <c r="I242" s="10">
        <f>Tabla_Emitidas[[#This Row],[BASE IMPONIBLE]]+Tabla_Emitidas[[#This Row],[CUOTA IVA]]</f>
        <v>0</v>
      </c>
      <c r="J242" s="36" t="str">
        <f>TEXT(Tabla_Emitidas[[#This Row],[FECHA]],"MMMM")</f>
        <v>enero</v>
      </c>
    </row>
    <row r="243" spans="2:10" x14ac:dyDescent="0.3">
      <c r="B243" s="6"/>
      <c r="C243" s="7"/>
      <c r="F243" s="8"/>
      <c r="G243" s="15"/>
      <c r="H243" s="10">
        <f>Tabla_Emitidas[[#This Row],[BASE IMPONIBLE]]*Tabla_Emitidas[[#This Row],[%]]</f>
        <v>0</v>
      </c>
      <c r="I243" s="10">
        <f>Tabla_Emitidas[[#This Row],[BASE IMPONIBLE]]+Tabla_Emitidas[[#This Row],[CUOTA IVA]]</f>
        <v>0</v>
      </c>
      <c r="J243" s="36" t="str">
        <f>TEXT(Tabla_Emitidas[[#This Row],[FECHA]],"MMMM")</f>
        <v>enero</v>
      </c>
    </row>
    <row r="244" spans="2:10" x14ac:dyDescent="0.3">
      <c r="B244" s="6"/>
      <c r="C244" s="7"/>
      <c r="F244" s="8"/>
      <c r="G244" s="15"/>
      <c r="H244" s="10">
        <f>Tabla_Emitidas[[#This Row],[BASE IMPONIBLE]]*Tabla_Emitidas[[#This Row],[%]]</f>
        <v>0</v>
      </c>
      <c r="I244" s="10">
        <f>Tabla_Emitidas[[#This Row],[BASE IMPONIBLE]]+Tabla_Emitidas[[#This Row],[CUOTA IVA]]</f>
        <v>0</v>
      </c>
      <c r="J244" s="36" t="str">
        <f>TEXT(Tabla_Emitidas[[#This Row],[FECHA]],"MMMM")</f>
        <v>enero</v>
      </c>
    </row>
    <row r="245" spans="2:10" x14ac:dyDescent="0.3">
      <c r="B245" s="6"/>
      <c r="C245" s="7"/>
      <c r="F245" s="8"/>
      <c r="G245" s="15"/>
      <c r="H245" s="10">
        <f>Tabla_Emitidas[[#This Row],[BASE IMPONIBLE]]*Tabla_Emitidas[[#This Row],[%]]</f>
        <v>0</v>
      </c>
      <c r="I245" s="10">
        <f>Tabla_Emitidas[[#This Row],[BASE IMPONIBLE]]+Tabla_Emitidas[[#This Row],[CUOTA IVA]]</f>
        <v>0</v>
      </c>
      <c r="J245" s="36" t="str">
        <f>TEXT(Tabla_Emitidas[[#This Row],[FECHA]],"MMMM")</f>
        <v>enero</v>
      </c>
    </row>
    <row r="246" spans="2:10" x14ac:dyDescent="0.3">
      <c r="B246" s="6"/>
      <c r="C246" s="7"/>
      <c r="F246" s="8"/>
      <c r="G246" s="15"/>
      <c r="H246" s="10">
        <f>Tabla_Emitidas[[#This Row],[BASE IMPONIBLE]]*Tabla_Emitidas[[#This Row],[%]]</f>
        <v>0</v>
      </c>
      <c r="I246" s="10">
        <f>Tabla_Emitidas[[#This Row],[BASE IMPONIBLE]]+Tabla_Emitidas[[#This Row],[CUOTA IVA]]</f>
        <v>0</v>
      </c>
      <c r="J246" s="36" t="str">
        <f>TEXT(Tabla_Emitidas[[#This Row],[FECHA]],"MMMM")</f>
        <v>enero</v>
      </c>
    </row>
    <row r="247" spans="2:10" x14ac:dyDescent="0.3">
      <c r="B247" s="6"/>
      <c r="C247" s="7"/>
      <c r="F247" s="8"/>
      <c r="G247" s="15"/>
      <c r="H247" s="10">
        <f>Tabla_Emitidas[[#This Row],[BASE IMPONIBLE]]*Tabla_Emitidas[[#This Row],[%]]</f>
        <v>0</v>
      </c>
      <c r="I247" s="10">
        <f>Tabla_Emitidas[[#This Row],[BASE IMPONIBLE]]+Tabla_Emitidas[[#This Row],[CUOTA IVA]]</f>
        <v>0</v>
      </c>
      <c r="J247" s="36" t="str">
        <f>TEXT(Tabla_Emitidas[[#This Row],[FECHA]],"MMMM")</f>
        <v>enero</v>
      </c>
    </row>
    <row r="248" spans="2:10" x14ac:dyDescent="0.3">
      <c r="B248" s="6"/>
      <c r="C248" s="7"/>
      <c r="F248" s="8"/>
      <c r="G248" s="15"/>
      <c r="H248" s="10">
        <f>Tabla_Emitidas[[#This Row],[BASE IMPONIBLE]]*Tabla_Emitidas[[#This Row],[%]]</f>
        <v>0</v>
      </c>
      <c r="I248" s="10">
        <f>Tabla_Emitidas[[#This Row],[BASE IMPONIBLE]]+Tabla_Emitidas[[#This Row],[CUOTA IVA]]</f>
        <v>0</v>
      </c>
      <c r="J248" s="36" t="str">
        <f>TEXT(Tabla_Emitidas[[#This Row],[FECHA]],"MMMM")</f>
        <v>enero</v>
      </c>
    </row>
    <row r="249" spans="2:10" x14ac:dyDescent="0.3">
      <c r="B249" s="6"/>
      <c r="C249" s="7"/>
      <c r="F249" s="8"/>
      <c r="G249" s="15"/>
      <c r="H249" s="10">
        <f>Tabla_Emitidas[[#This Row],[BASE IMPONIBLE]]*Tabla_Emitidas[[#This Row],[%]]</f>
        <v>0</v>
      </c>
      <c r="I249" s="10">
        <f>Tabla_Emitidas[[#This Row],[BASE IMPONIBLE]]+Tabla_Emitidas[[#This Row],[CUOTA IVA]]</f>
        <v>0</v>
      </c>
      <c r="J249" s="36" t="str">
        <f>TEXT(Tabla_Emitidas[[#This Row],[FECHA]],"MMMM")</f>
        <v>enero</v>
      </c>
    </row>
    <row r="250" spans="2:10" x14ac:dyDescent="0.3">
      <c r="B250" s="6"/>
      <c r="C250" s="7"/>
      <c r="F250" s="8"/>
      <c r="G250" s="15"/>
      <c r="H250" s="10">
        <f>Tabla_Emitidas[[#This Row],[BASE IMPONIBLE]]*Tabla_Emitidas[[#This Row],[%]]</f>
        <v>0</v>
      </c>
      <c r="I250" s="10">
        <f>Tabla_Emitidas[[#This Row],[BASE IMPONIBLE]]+Tabla_Emitidas[[#This Row],[CUOTA IVA]]</f>
        <v>0</v>
      </c>
      <c r="J250" s="36" t="str">
        <f>TEXT(Tabla_Emitidas[[#This Row],[FECHA]],"MMMM")</f>
        <v>enero</v>
      </c>
    </row>
    <row r="251" spans="2:10" x14ac:dyDescent="0.3">
      <c r="B251" s="6"/>
      <c r="C251" s="7"/>
      <c r="F251" s="8"/>
      <c r="G251" s="15"/>
      <c r="H251" s="10">
        <f>Tabla_Emitidas[[#This Row],[BASE IMPONIBLE]]*Tabla_Emitidas[[#This Row],[%]]</f>
        <v>0</v>
      </c>
      <c r="I251" s="10">
        <f>Tabla_Emitidas[[#This Row],[BASE IMPONIBLE]]+Tabla_Emitidas[[#This Row],[CUOTA IVA]]</f>
        <v>0</v>
      </c>
      <c r="J251" s="36" t="str">
        <f>TEXT(Tabla_Emitidas[[#This Row],[FECHA]],"MMMM")</f>
        <v>enero</v>
      </c>
    </row>
    <row r="252" spans="2:10" x14ac:dyDescent="0.3">
      <c r="B252" s="6"/>
      <c r="C252" s="7"/>
      <c r="F252" s="8"/>
      <c r="G252" s="15"/>
      <c r="H252" s="10">
        <f>Tabla_Emitidas[[#This Row],[BASE IMPONIBLE]]*Tabla_Emitidas[[#This Row],[%]]</f>
        <v>0</v>
      </c>
      <c r="I252" s="10">
        <f>Tabla_Emitidas[[#This Row],[BASE IMPONIBLE]]+Tabla_Emitidas[[#This Row],[CUOTA IVA]]</f>
        <v>0</v>
      </c>
      <c r="J252" s="36" t="str">
        <f>TEXT(Tabla_Emitidas[[#This Row],[FECHA]],"MMMM")</f>
        <v>enero</v>
      </c>
    </row>
    <row r="253" spans="2:10" x14ac:dyDescent="0.3">
      <c r="B253" s="6"/>
      <c r="C253" s="7"/>
      <c r="F253" s="8"/>
      <c r="G253" s="15"/>
      <c r="H253" s="10">
        <f>Tabla_Emitidas[[#This Row],[BASE IMPONIBLE]]*Tabla_Emitidas[[#This Row],[%]]</f>
        <v>0</v>
      </c>
      <c r="I253" s="10">
        <f>Tabla_Emitidas[[#This Row],[BASE IMPONIBLE]]+Tabla_Emitidas[[#This Row],[CUOTA IVA]]</f>
        <v>0</v>
      </c>
      <c r="J253" s="36" t="str">
        <f>TEXT(Tabla_Emitidas[[#This Row],[FECHA]],"MMMM")</f>
        <v>enero</v>
      </c>
    </row>
    <row r="254" spans="2:10" x14ac:dyDescent="0.3">
      <c r="B254" s="6"/>
      <c r="C254" s="7"/>
      <c r="F254" s="8"/>
      <c r="G254" s="15"/>
      <c r="H254" s="10">
        <f>Tabla_Emitidas[[#This Row],[BASE IMPONIBLE]]*Tabla_Emitidas[[#This Row],[%]]</f>
        <v>0</v>
      </c>
      <c r="I254" s="10">
        <f>Tabla_Emitidas[[#This Row],[BASE IMPONIBLE]]+Tabla_Emitidas[[#This Row],[CUOTA IVA]]</f>
        <v>0</v>
      </c>
      <c r="J254" s="36" t="str">
        <f>TEXT(Tabla_Emitidas[[#This Row],[FECHA]],"MMMM")</f>
        <v>enero</v>
      </c>
    </row>
    <row r="255" spans="2:10" x14ac:dyDescent="0.3">
      <c r="B255" s="6"/>
      <c r="C255" s="7"/>
      <c r="F255" s="8"/>
      <c r="G255" s="15"/>
      <c r="H255" s="10">
        <f>Tabla_Emitidas[[#This Row],[BASE IMPONIBLE]]*Tabla_Emitidas[[#This Row],[%]]</f>
        <v>0</v>
      </c>
      <c r="I255" s="10">
        <f>Tabla_Emitidas[[#This Row],[BASE IMPONIBLE]]+Tabla_Emitidas[[#This Row],[CUOTA IVA]]</f>
        <v>0</v>
      </c>
      <c r="J255" s="36" t="str">
        <f>TEXT(Tabla_Emitidas[[#This Row],[FECHA]],"MMMM")</f>
        <v>enero</v>
      </c>
    </row>
    <row r="256" spans="2:10" x14ac:dyDescent="0.3">
      <c r="B256" s="6"/>
      <c r="C256" s="7"/>
      <c r="F256" s="8"/>
      <c r="G256" s="15"/>
      <c r="H256" s="10">
        <f>Tabla_Emitidas[[#This Row],[BASE IMPONIBLE]]*Tabla_Emitidas[[#This Row],[%]]</f>
        <v>0</v>
      </c>
      <c r="I256" s="10">
        <f>Tabla_Emitidas[[#This Row],[BASE IMPONIBLE]]+Tabla_Emitidas[[#This Row],[CUOTA IVA]]</f>
        <v>0</v>
      </c>
      <c r="J256" s="36" t="str">
        <f>TEXT(Tabla_Emitidas[[#This Row],[FECHA]],"MMMM")</f>
        <v>enero</v>
      </c>
    </row>
    <row r="257" spans="2:10" x14ac:dyDescent="0.3">
      <c r="B257" s="6"/>
      <c r="C257" s="7"/>
      <c r="F257" s="8"/>
      <c r="G257" s="15"/>
      <c r="H257" s="10">
        <f>Tabla_Emitidas[[#This Row],[BASE IMPONIBLE]]*Tabla_Emitidas[[#This Row],[%]]</f>
        <v>0</v>
      </c>
      <c r="I257" s="10">
        <f>Tabla_Emitidas[[#This Row],[BASE IMPONIBLE]]+Tabla_Emitidas[[#This Row],[CUOTA IVA]]</f>
        <v>0</v>
      </c>
      <c r="J257" s="36" t="str">
        <f>TEXT(Tabla_Emitidas[[#This Row],[FECHA]],"MMMM")</f>
        <v>enero</v>
      </c>
    </row>
    <row r="258" spans="2:10" x14ac:dyDescent="0.3">
      <c r="B258" s="6"/>
      <c r="C258" s="7"/>
      <c r="F258" s="8"/>
      <c r="G258" s="15"/>
      <c r="H258" s="10">
        <f>Tabla_Emitidas[[#This Row],[BASE IMPONIBLE]]*Tabla_Emitidas[[#This Row],[%]]</f>
        <v>0</v>
      </c>
      <c r="I258" s="10">
        <f>Tabla_Emitidas[[#This Row],[BASE IMPONIBLE]]+Tabla_Emitidas[[#This Row],[CUOTA IVA]]</f>
        <v>0</v>
      </c>
      <c r="J258" s="36" t="str">
        <f>TEXT(Tabla_Emitidas[[#This Row],[FECHA]],"MMMM")</f>
        <v>enero</v>
      </c>
    </row>
    <row r="259" spans="2:10" x14ac:dyDescent="0.3">
      <c r="B259" s="6"/>
      <c r="C259" s="7"/>
      <c r="F259" s="8"/>
      <c r="G259" s="15"/>
      <c r="H259" s="10">
        <f>Tabla_Emitidas[[#This Row],[BASE IMPONIBLE]]*Tabla_Emitidas[[#This Row],[%]]</f>
        <v>0</v>
      </c>
      <c r="I259" s="10">
        <f>Tabla_Emitidas[[#This Row],[BASE IMPONIBLE]]+Tabla_Emitidas[[#This Row],[CUOTA IVA]]</f>
        <v>0</v>
      </c>
      <c r="J259" s="36" t="str">
        <f>TEXT(Tabla_Emitidas[[#This Row],[FECHA]],"MMMM")</f>
        <v>enero</v>
      </c>
    </row>
    <row r="260" spans="2:10" x14ac:dyDescent="0.3">
      <c r="B260" s="6"/>
      <c r="C260" s="7"/>
      <c r="F260" s="8"/>
      <c r="G260" s="15"/>
      <c r="H260" s="10">
        <f>Tabla_Emitidas[[#This Row],[BASE IMPONIBLE]]*Tabla_Emitidas[[#This Row],[%]]</f>
        <v>0</v>
      </c>
      <c r="I260" s="10">
        <f>Tabla_Emitidas[[#This Row],[BASE IMPONIBLE]]+Tabla_Emitidas[[#This Row],[CUOTA IVA]]</f>
        <v>0</v>
      </c>
      <c r="J260" s="36" t="str">
        <f>TEXT(Tabla_Emitidas[[#This Row],[FECHA]],"MMMM")</f>
        <v>enero</v>
      </c>
    </row>
    <row r="261" spans="2:10" x14ac:dyDescent="0.3">
      <c r="B261" s="6"/>
      <c r="C261" s="7"/>
      <c r="F261" s="8"/>
      <c r="G261" s="15"/>
      <c r="H261" s="10">
        <f>Tabla_Emitidas[[#This Row],[BASE IMPONIBLE]]*Tabla_Emitidas[[#This Row],[%]]</f>
        <v>0</v>
      </c>
      <c r="I261" s="10">
        <f>Tabla_Emitidas[[#This Row],[BASE IMPONIBLE]]+Tabla_Emitidas[[#This Row],[CUOTA IVA]]</f>
        <v>0</v>
      </c>
      <c r="J261" s="36" t="str">
        <f>TEXT(Tabla_Emitidas[[#This Row],[FECHA]],"MMMM")</f>
        <v>enero</v>
      </c>
    </row>
    <row r="262" spans="2:10" x14ac:dyDescent="0.3">
      <c r="B262" s="6"/>
      <c r="C262" s="7"/>
      <c r="F262" s="8"/>
      <c r="G262" s="15"/>
      <c r="H262" s="10">
        <f>Tabla_Emitidas[[#This Row],[BASE IMPONIBLE]]*Tabla_Emitidas[[#This Row],[%]]</f>
        <v>0</v>
      </c>
      <c r="I262" s="10">
        <f>Tabla_Emitidas[[#This Row],[BASE IMPONIBLE]]+Tabla_Emitidas[[#This Row],[CUOTA IVA]]</f>
        <v>0</v>
      </c>
      <c r="J262" s="36" t="str">
        <f>TEXT(Tabla_Emitidas[[#This Row],[FECHA]],"MMMM")</f>
        <v>enero</v>
      </c>
    </row>
    <row r="263" spans="2:10" x14ac:dyDescent="0.3">
      <c r="B263" s="6"/>
      <c r="C263" s="7"/>
      <c r="F263" s="8"/>
      <c r="G263" s="15"/>
      <c r="H263" s="10">
        <f>Tabla_Emitidas[[#This Row],[BASE IMPONIBLE]]*Tabla_Emitidas[[#This Row],[%]]</f>
        <v>0</v>
      </c>
      <c r="I263" s="10">
        <f>Tabla_Emitidas[[#This Row],[BASE IMPONIBLE]]+Tabla_Emitidas[[#This Row],[CUOTA IVA]]</f>
        <v>0</v>
      </c>
      <c r="J263" s="36" t="str">
        <f>TEXT(Tabla_Emitidas[[#This Row],[FECHA]],"MMMM")</f>
        <v>enero</v>
      </c>
    </row>
    <row r="264" spans="2:10" x14ac:dyDescent="0.3">
      <c r="B264" s="6"/>
      <c r="C264" s="7"/>
      <c r="F264" s="8"/>
      <c r="G264" s="15"/>
      <c r="H264" s="10">
        <f>Tabla_Emitidas[[#This Row],[BASE IMPONIBLE]]*Tabla_Emitidas[[#This Row],[%]]</f>
        <v>0</v>
      </c>
      <c r="I264" s="10">
        <f>Tabla_Emitidas[[#This Row],[BASE IMPONIBLE]]+Tabla_Emitidas[[#This Row],[CUOTA IVA]]</f>
        <v>0</v>
      </c>
      <c r="J264" s="36" t="str">
        <f>TEXT(Tabla_Emitidas[[#This Row],[FECHA]],"MMMM")</f>
        <v>enero</v>
      </c>
    </row>
    <row r="265" spans="2:10" x14ac:dyDescent="0.3">
      <c r="B265" s="6"/>
      <c r="C265" s="7"/>
      <c r="F265" s="8"/>
      <c r="G265" s="15"/>
      <c r="H265" s="10">
        <f>Tabla_Emitidas[[#This Row],[BASE IMPONIBLE]]*Tabla_Emitidas[[#This Row],[%]]</f>
        <v>0</v>
      </c>
      <c r="I265" s="10">
        <f>Tabla_Emitidas[[#This Row],[BASE IMPONIBLE]]+Tabla_Emitidas[[#This Row],[CUOTA IVA]]</f>
        <v>0</v>
      </c>
      <c r="J265" s="36" t="str">
        <f>TEXT(Tabla_Emitidas[[#This Row],[FECHA]],"MMMM")</f>
        <v>enero</v>
      </c>
    </row>
    <row r="266" spans="2:10" x14ac:dyDescent="0.3">
      <c r="B266" s="6"/>
      <c r="C266" s="7"/>
      <c r="F266" s="8"/>
      <c r="G266" s="15"/>
      <c r="H266" s="10">
        <f>Tabla_Emitidas[[#This Row],[BASE IMPONIBLE]]*Tabla_Emitidas[[#This Row],[%]]</f>
        <v>0</v>
      </c>
      <c r="I266" s="10">
        <f>Tabla_Emitidas[[#This Row],[BASE IMPONIBLE]]+Tabla_Emitidas[[#This Row],[CUOTA IVA]]</f>
        <v>0</v>
      </c>
      <c r="J266" s="36" t="str">
        <f>TEXT(Tabla_Emitidas[[#This Row],[FECHA]],"MMMM")</f>
        <v>enero</v>
      </c>
    </row>
    <row r="267" spans="2:10" x14ac:dyDescent="0.3">
      <c r="B267" s="6"/>
      <c r="C267" s="7"/>
      <c r="F267" s="8"/>
      <c r="G267" s="15"/>
      <c r="H267" s="10">
        <f>Tabla_Emitidas[[#This Row],[BASE IMPONIBLE]]*Tabla_Emitidas[[#This Row],[%]]</f>
        <v>0</v>
      </c>
      <c r="I267" s="10">
        <f>Tabla_Emitidas[[#This Row],[BASE IMPONIBLE]]+Tabla_Emitidas[[#This Row],[CUOTA IVA]]</f>
        <v>0</v>
      </c>
      <c r="J267" s="36" t="str">
        <f>TEXT(Tabla_Emitidas[[#This Row],[FECHA]],"MMMM")</f>
        <v>enero</v>
      </c>
    </row>
    <row r="268" spans="2:10" x14ac:dyDescent="0.3">
      <c r="B268" s="6"/>
      <c r="C268" s="7"/>
      <c r="F268" s="8"/>
      <c r="G268" s="15"/>
      <c r="H268" s="10">
        <f>Tabla_Emitidas[[#This Row],[BASE IMPONIBLE]]*Tabla_Emitidas[[#This Row],[%]]</f>
        <v>0</v>
      </c>
      <c r="I268" s="10">
        <f>Tabla_Emitidas[[#This Row],[BASE IMPONIBLE]]+Tabla_Emitidas[[#This Row],[CUOTA IVA]]</f>
        <v>0</v>
      </c>
      <c r="J268" s="36" t="str">
        <f>TEXT(Tabla_Emitidas[[#This Row],[FECHA]],"MMMM")</f>
        <v>enero</v>
      </c>
    </row>
    <row r="269" spans="2:10" x14ac:dyDescent="0.3">
      <c r="B269" s="6"/>
      <c r="C269" s="7"/>
      <c r="F269" s="8"/>
      <c r="G269" s="15"/>
      <c r="H269" s="10">
        <f>Tabla_Emitidas[[#This Row],[BASE IMPONIBLE]]*Tabla_Emitidas[[#This Row],[%]]</f>
        <v>0</v>
      </c>
      <c r="I269" s="10">
        <f>Tabla_Emitidas[[#This Row],[BASE IMPONIBLE]]+Tabla_Emitidas[[#This Row],[CUOTA IVA]]</f>
        <v>0</v>
      </c>
      <c r="J269" s="36" t="str">
        <f>TEXT(Tabla_Emitidas[[#This Row],[FECHA]],"MMMM")</f>
        <v>enero</v>
      </c>
    </row>
    <row r="270" spans="2:10" x14ac:dyDescent="0.3">
      <c r="B270" s="6"/>
      <c r="C270" s="7"/>
      <c r="F270" s="8"/>
      <c r="G270" s="15"/>
      <c r="H270" s="10">
        <f>Tabla_Emitidas[[#This Row],[BASE IMPONIBLE]]*Tabla_Emitidas[[#This Row],[%]]</f>
        <v>0</v>
      </c>
      <c r="I270" s="10">
        <f>Tabla_Emitidas[[#This Row],[BASE IMPONIBLE]]+Tabla_Emitidas[[#This Row],[CUOTA IVA]]</f>
        <v>0</v>
      </c>
      <c r="J270" s="36" t="str">
        <f>TEXT(Tabla_Emitidas[[#This Row],[FECHA]],"MMMM")</f>
        <v>enero</v>
      </c>
    </row>
    <row r="271" spans="2:10" x14ac:dyDescent="0.3">
      <c r="B271" s="6"/>
      <c r="C271" s="7"/>
      <c r="F271" s="8"/>
      <c r="G271" s="15"/>
      <c r="H271" s="10">
        <f>Tabla_Emitidas[[#This Row],[BASE IMPONIBLE]]*Tabla_Emitidas[[#This Row],[%]]</f>
        <v>0</v>
      </c>
      <c r="I271" s="10">
        <f>Tabla_Emitidas[[#This Row],[BASE IMPONIBLE]]+Tabla_Emitidas[[#This Row],[CUOTA IVA]]</f>
        <v>0</v>
      </c>
      <c r="J271" s="36" t="str">
        <f>TEXT(Tabla_Emitidas[[#This Row],[FECHA]],"MMMM")</f>
        <v>enero</v>
      </c>
    </row>
    <row r="272" spans="2:10" x14ac:dyDescent="0.3">
      <c r="B272" s="6"/>
      <c r="C272" s="7"/>
      <c r="F272" s="8"/>
      <c r="G272" s="15"/>
      <c r="H272" s="10">
        <f>Tabla_Emitidas[[#This Row],[BASE IMPONIBLE]]*Tabla_Emitidas[[#This Row],[%]]</f>
        <v>0</v>
      </c>
      <c r="I272" s="10">
        <f>Tabla_Emitidas[[#This Row],[BASE IMPONIBLE]]+Tabla_Emitidas[[#This Row],[CUOTA IVA]]</f>
        <v>0</v>
      </c>
      <c r="J272" s="36" t="str">
        <f>TEXT(Tabla_Emitidas[[#This Row],[FECHA]],"MMMM")</f>
        <v>enero</v>
      </c>
    </row>
    <row r="273" spans="2:10" x14ac:dyDescent="0.3">
      <c r="B273" s="6"/>
      <c r="C273" s="7"/>
      <c r="F273" s="8"/>
      <c r="G273" s="15"/>
      <c r="H273" s="10">
        <f>Tabla_Emitidas[[#This Row],[BASE IMPONIBLE]]*Tabla_Emitidas[[#This Row],[%]]</f>
        <v>0</v>
      </c>
      <c r="I273" s="10">
        <f>Tabla_Emitidas[[#This Row],[BASE IMPONIBLE]]+Tabla_Emitidas[[#This Row],[CUOTA IVA]]</f>
        <v>0</v>
      </c>
      <c r="J273" s="36" t="str">
        <f>TEXT(Tabla_Emitidas[[#This Row],[FECHA]],"MMMM")</f>
        <v>enero</v>
      </c>
    </row>
    <row r="274" spans="2:10" x14ac:dyDescent="0.3">
      <c r="B274" s="6"/>
      <c r="C274" s="7"/>
      <c r="F274" s="8"/>
      <c r="G274" s="15"/>
      <c r="H274" s="10">
        <f>Tabla_Emitidas[[#This Row],[BASE IMPONIBLE]]*Tabla_Emitidas[[#This Row],[%]]</f>
        <v>0</v>
      </c>
      <c r="I274" s="10">
        <f>Tabla_Emitidas[[#This Row],[BASE IMPONIBLE]]+Tabla_Emitidas[[#This Row],[CUOTA IVA]]</f>
        <v>0</v>
      </c>
      <c r="J274" s="36" t="str">
        <f>TEXT(Tabla_Emitidas[[#This Row],[FECHA]],"MMMM")</f>
        <v>enero</v>
      </c>
    </row>
    <row r="275" spans="2:10" x14ac:dyDescent="0.3">
      <c r="B275" s="6"/>
      <c r="C275" s="7"/>
      <c r="F275" s="8"/>
      <c r="G275" s="15"/>
      <c r="H275" s="10">
        <f>Tabla_Emitidas[[#This Row],[BASE IMPONIBLE]]*Tabla_Emitidas[[#This Row],[%]]</f>
        <v>0</v>
      </c>
      <c r="I275" s="10">
        <f>Tabla_Emitidas[[#This Row],[BASE IMPONIBLE]]+Tabla_Emitidas[[#This Row],[CUOTA IVA]]</f>
        <v>0</v>
      </c>
      <c r="J275" s="36" t="str">
        <f>TEXT(Tabla_Emitidas[[#This Row],[FECHA]],"MMMM")</f>
        <v>enero</v>
      </c>
    </row>
    <row r="276" spans="2:10" x14ac:dyDescent="0.3">
      <c r="B276" s="6"/>
      <c r="C276" s="7"/>
      <c r="F276" s="8"/>
      <c r="G276" s="15"/>
      <c r="H276" s="10">
        <f>Tabla_Emitidas[[#This Row],[BASE IMPONIBLE]]*Tabla_Emitidas[[#This Row],[%]]</f>
        <v>0</v>
      </c>
      <c r="I276" s="10">
        <f>Tabla_Emitidas[[#This Row],[BASE IMPONIBLE]]+Tabla_Emitidas[[#This Row],[CUOTA IVA]]</f>
        <v>0</v>
      </c>
      <c r="J276" s="36" t="str">
        <f>TEXT(Tabla_Emitidas[[#This Row],[FECHA]],"MMMM")</f>
        <v>enero</v>
      </c>
    </row>
    <row r="277" spans="2:10" x14ac:dyDescent="0.3">
      <c r="B277" s="6"/>
      <c r="C277" s="7"/>
      <c r="F277" s="8"/>
      <c r="G277" s="15"/>
      <c r="H277" s="10">
        <f>Tabla_Emitidas[[#This Row],[BASE IMPONIBLE]]*Tabla_Emitidas[[#This Row],[%]]</f>
        <v>0</v>
      </c>
      <c r="I277" s="10">
        <f>Tabla_Emitidas[[#This Row],[BASE IMPONIBLE]]+Tabla_Emitidas[[#This Row],[CUOTA IVA]]</f>
        <v>0</v>
      </c>
      <c r="J277" s="36" t="str">
        <f>TEXT(Tabla_Emitidas[[#This Row],[FECHA]],"MMMM")</f>
        <v>enero</v>
      </c>
    </row>
    <row r="278" spans="2:10" x14ac:dyDescent="0.3">
      <c r="B278" s="6"/>
      <c r="C278" s="7"/>
      <c r="F278" s="8"/>
      <c r="G278" s="15"/>
      <c r="H278" s="10">
        <f>Tabla_Emitidas[[#This Row],[BASE IMPONIBLE]]*Tabla_Emitidas[[#This Row],[%]]</f>
        <v>0</v>
      </c>
      <c r="I278" s="10">
        <f>Tabla_Emitidas[[#This Row],[BASE IMPONIBLE]]+Tabla_Emitidas[[#This Row],[CUOTA IVA]]</f>
        <v>0</v>
      </c>
      <c r="J278" s="36" t="str">
        <f>TEXT(Tabla_Emitidas[[#This Row],[FECHA]],"MMMM")</f>
        <v>enero</v>
      </c>
    </row>
    <row r="279" spans="2:10" x14ac:dyDescent="0.3">
      <c r="B279" s="6"/>
      <c r="C279" s="7"/>
      <c r="F279" s="8"/>
      <c r="G279" s="15"/>
      <c r="H279" s="10">
        <f>Tabla_Emitidas[[#This Row],[BASE IMPONIBLE]]*Tabla_Emitidas[[#This Row],[%]]</f>
        <v>0</v>
      </c>
      <c r="I279" s="10">
        <f>Tabla_Emitidas[[#This Row],[BASE IMPONIBLE]]+Tabla_Emitidas[[#This Row],[CUOTA IVA]]</f>
        <v>0</v>
      </c>
      <c r="J279" s="36" t="str">
        <f>TEXT(Tabla_Emitidas[[#This Row],[FECHA]],"MMMM")</f>
        <v>enero</v>
      </c>
    </row>
    <row r="280" spans="2:10" x14ac:dyDescent="0.3">
      <c r="B280" s="6"/>
      <c r="C280" s="7"/>
      <c r="F280" s="8"/>
      <c r="G280" s="15"/>
      <c r="H280" s="10">
        <f>Tabla_Emitidas[[#This Row],[BASE IMPONIBLE]]*Tabla_Emitidas[[#This Row],[%]]</f>
        <v>0</v>
      </c>
      <c r="I280" s="10">
        <f>Tabla_Emitidas[[#This Row],[BASE IMPONIBLE]]+Tabla_Emitidas[[#This Row],[CUOTA IVA]]</f>
        <v>0</v>
      </c>
      <c r="J280" s="36" t="str">
        <f>TEXT(Tabla_Emitidas[[#This Row],[FECHA]],"MMMM")</f>
        <v>enero</v>
      </c>
    </row>
    <row r="281" spans="2:10" x14ac:dyDescent="0.3">
      <c r="B281" s="6"/>
      <c r="C281" s="7"/>
      <c r="F281" s="8"/>
      <c r="G281" s="15"/>
      <c r="H281" s="10">
        <f>Tabla_Emitidas[[#This Row],[BASE IMPONIBLE]]*Tabla_Emitidas[[#This Row],[%]]</f>
        <v>0</v>
      </c>
      <c r="I281" s="10">
        <f>Tabla_Emitidas[[#This Row],[BASE IMPONIBLE]]+Tabla_Emitidas[[#This Row],[CUOTA IVA]]</f>
        <v>0</v>
      </c>
      <c r="J281" s="36" t="str">
        <f>TEXT(Tabla_Emitidas[[#This Row],[FECHA]],"MMMM")</f>
        <v>enero</v>
      </c>
    </row>
    <row r="282" spans="2:10" x14ac:dyDescent="0.3">
      <c r="B282" s="6"/>
      <c r="C282" s="7"/>
      <c r="F282" s="8"/>
      <c r="G282" s="15"/>
      <c r="H282" s="10">
        <f>Tabla_Emitidas[[#This Row],[BASE IMPONIBLE]]*Tabla_Emitidas[[#This Row],[%]]</f>
        <v>0</v>
      </c>
      <c r="I282" s="10">
        <f>Tabla_Emitidas[[#This Row],[BASE IMPONIBLE]]+Tabla_Emitidas[[#This Row],[CUOTA IVA]]</f>
        <v>0</v>
      </c>
      <c r="J282" s="36" t="str">
        <f>TEXT(Tabla_Emitidas[[#This Row],[FECHA]],"MMMM")</f>
        <v>enero</v>
      </c>
    </row>
    <row r="283" spans="2:10" x14ac:dyDescent="0.3">
      <c r="B283" s="6"/>
      <c r="C283" s="7"/>
      <c r="F283" s="8"/>
      <c r="G283" s="15"/>
      <c r="H283" s="10">
        <f>Tabla_Emitidas[[#This Row],[BASE IMPONIBLE]]*Tabla_Emitidas[[#This Row],[%]]</f>
        <v>0</v>
      </c>
      <c r="I283" s="10">
        <f>Tabla_Emitidas[[#This Row],[BASE IMPONIBLE]]+Tabla_Emitidas[[#This Row],[CUOTA IVA]]</f>
        <v>0</v>
      </c>
      <c r="J283" s="36" t="str">
        <f>TEXT(Tabla_Emitidas[[#This Row],[FECHA]],"MMMM")</f>
        <v>enero</v>
      </c>
    </row>
    <row r="284" spans="2:10" x14ac:dyDescent="0.3">
      <c r="B284" s="6"/>
      <c r="C284" s="7"/>
      <c r="F284" s="8"/>
      <c r="G284" s="15"/>
      <c r="H284" s="10">
        <f>Tabla_Emitidas[[#This Row],[BASE IMPONIBLE]]*Tabla_Emitidas[[#This Row],[%]]</f>
        <v>0</v>
      </c>
      <c r="I284" s="10">
        <f>Tabla_Emitidas[[#This Row],[BASE IMPONIBLE]]+Tabla_Emitidas[[#This Row],[CUOTA IVA]]</f>
        <v>0</v>
      </c>
      <c r="J284" s="36" t="str">
        <f>TEXT(Tabla_Emitidas[[#This Row],[FECHA]],"MMMM")</f>
        <v>enero</v>
      </c>
    </row>
    <row r="285" spans="2:10" x14ac:dyDescent="0.3">
      <c r="B285" s="6"/>
      <c r="C285" s="7"/>
      <c r="F285" s="8"/>
      <c r="G285" s="15"/>
      <c r="H285" s="10">
        <f>Tabla_Emitidas[[#This Row],[BASE IMPONIBLE]]*Tabla_Emitidas[[#This Row],[%]]</f>
        <v>0</v>
      </c>
      <c r="I285" s="10">
        <f>Tabla_Emitidas[[#This Row],[BASE IMPONIBLE]]+Tabla_Emitidas[[#This Row],[CUOTA IVA]]</f>
        <v>0</v>
      </c>
      <c r="J285" s="36" t="str">
        <f>TEXT(Tabla_Emitidas[[#This Row],[FECHA]],"MMMM")</f>
        <v>enero</v>
      </c>
    </row>
    <row r="286" spans="2:10" x14ac:dyDescent="0.3">
      <c r="B286" s="6"/>
      <c r="C286" s="7"/>
      <c r="F286" s="8"/>
      <c r="G286" s="15"/>
      <c r="H286" s="10">
        <f>Tabla_Emitidas[[#This Row],[BASE IMPONIBLE]]*Tabla_Emitidas[[#This Row],[%]]</f>
        <v>0</v>
      </c>
      <c r="I286" s="10">
        <f>Tabla_Emitidas[[#This Row],[BASE IMPONIBLE]]+Tabla_Emitidas[[#This Row],[CUOTA IVA]]</f>
        <v>0</v>
      </c>
      <c r="J286" s="36" t="str">
        <f>TEXT(Tabla_Emitidas[[#This Row],[FECHA]],"MMMM")</f>
        <v>enero</v>
      </c>
    </row>
    <row r="287" spans="2:10" x14ac:dyDescent="0.3">
      <c r="B287" s="6"/>
      <c r="C287" s="7"/>
      <c r="F287" s="8"/>
      <c r="G287" s="15"/>
      <c r="H287" s="10">
        <f>Tabla_Emitidas[[#This Row],[BASE IMPONIBLE]]*Tabla_Emitidas[[#This Row],[%]]</f>
        <v>0</v>
      </c>
      <c r="I287" s="10">
        <f>Tabla_Emitidas[[#This Row],[BASE IMPONIBLE]]+Tabla_Emitidas[[#This Row],[CUOTA IVA]]</f>
        <v>0</v>
      </c>
      <c r="J287" s="36" t="str">
        <f>TEXT(Tabla_Emitidas[[#This Row],[FECHA]],"MMMM")</f>
        <v>enero</v>
      </c>
    </row>
    <row r="288" spans="2:10" x14ac:dyDescent="0.3">
      <c r="B288" s="6"/>
      <c r="C288" s="7"/>
      <c r="F288" s="8"/>
      <c r="G288" s="15"/>
      <c r="H288" s="10">
        <f>Tabla_Emitidas[[#This Row],[BASE IMPONIBLE]]*Tabla_Emitidas[[#This Row],[%]]</f>
        <v>0</v>
      </c>
      <c r="I288" s="10">
        <f>Tabla_Emitidas[[#This Row],[BASE IMPONIBLE]]+Tabla_Emitidas[[#This Row],[CUOTA IVA]]</f>
        <v>0</v>
      </c>
      <c r="J288" s="36" t="str">
        <f>TEXT(Tabla_Emitidas[[#This Row],[FECHA]],"MMMM")</f>
        <v>enero</v>
      </c>
    </row>
    <row r="289" spans="2:10" x14ac:dyDescent="0.3">
      <c r="B289" s="6"/>
      <c r="C289" s="7"/>
      <c r="F289" s="8"/>
      <c r="G289" s="15"/>
      <c r="H289" s="10">
        <f>Tabla_Emitidas[[#This Row],[BASE IMPONIBLE]]*Tabla_Emitidas[[#This Row],[%]]</f>
        <v>0</v>
      </c>
      <c r="I289" s="10">
        <f>Tabla_Emitidas[[#This Row],[BASE IMPONIBLE]]+Tabla_Emitidas[[#This Row],[CUOTA IVA]]</f>
        <v>0</v>
      </c>
      <c r="J289" s="36" t="str">
        <f>TEXT(Tabla_Emitidas[[#This Row],[FECHA]],"MMMM")</f>
        <v>enero</v>
      </c>
    </row>
    <row r="290" spans="2:10" x14ac:dyDescent="0.3">
      <c r="B290" s="6"/>
      <c r="C290" s="7"/>
      <c r="F290" s="8"/>
      <c r="G290" s="15"/>
      <c r="H290" s="10">
        <f>Tabla_Emitidas[[#This Row],[BASE IMPONIBLE]]*Tabla_Emitidas[[#This Row],[%]]</f>
        <v>0</v>
      </c>
      <c r="I290" s="10">
        <f>Tabla_Emitidas[[#This Row],[BASE IMPONIBLE]]+Tabla_Emitidas[[#This Row],[CUOTA IVA]]</f>
        <v>0</v>
      </c>
      <c r="J290" s="36" t="str">
        <f>TEXT(Tabla_Emitidas[[#This Row],[FECHA]],"MMMM")</f>
        <v>enero</v>
      </c>
    </row>
    <row r="291" spans="2:10" x14ac:dyDescent="0.3">
      <c r="B291" s="6"/>
      <c r="C291" s="7"/>
      <c r="F291" s="8"/>
      <c r="G291" s="15"/>
      <c r="H291" s="10">
        <f>Tabla_Emitidas[[#This Row],[BASE IMPONIBLE]]*Tabla_Emitidas[[#This Row],[%]]</f>
        <v>0</v>
      </c>
      <c r="I291" s="10">
        <f>Tabla_Emitidas[[#This Row],[BASE IMPONIBLE]]+Tabla_Emitidas[[#This Row],[CUOTA IVA]]</f>
        <v>0</v>
      </c>
      <c r="J291" s="36" t="str">
        <f>TEXT(Tabla_Emitidas[[#This Row],[FECHA]],"MMMM")</f>
        <v>enero</v>
      </c>
    </row>
    <row r="292" spans="2:10" x14ac:dyDescent="0.3">
      <c r="B292" s="6"/>
      <c r="C292" s="7"/>
      <c r="F292" s="8"/>
      <c r="G292" s="15"/>
      <c r="H292" s="10">
        <f>Tabla_Emitidas[[#This Row],[BASE IMPONIBLE]]*Tabla_Emitidas[[#This Row],[%]]</f>
        <v>0</v>
      </c>
      <c r="I292" s="10">
        <f>Tabla_Emitidas[[#This Row],[BASE IMPONIBLE]]+Tabla_Emitidas[[#This Row],[CUOTA IVA]]</f>
        <v>0</v>
      </c>
      <c r="J292" s="36" t="str">
        <f>TEXT(Tabla_Emitidas[[#This Row],[FECHA]],"MMMM")</f>
        <v>enero</v>
      </c>
    </row>
    <row r="293" spans="2:10" x14ac:dyDescent="0.3">
      <c r="B293" s="6"/>
      <c r="C293" s="7"/>
      <c r="F293" s="8"/>
      <c r="G293" s="15"/>
      <c r="H293" s="10">
        <f>Tabla_Emitidas[[#This Row],[BASE IMPONIBLE]]*Tabla_Emitidas[[#This Row],[%]]</f>
        <v>0</v>
      </c>
      <c r="I293" s="10">
        <f>Tabla_Emitidas[[#This Row],[BASE IMPONIBLE]]+Tabla_Emitidas[[#This Row],[CUOTA IVA]]</f>
        <v>0</v>
      </c>
      <c r="J293" s="36" t="str">
        <f>TEXT(Tabla_Emitidas[[#This Row],[FECHA]],"MMMM")</f>
        <v>enero</v>
      </c>
    </row>
    <row r="294" spans="2:10" x14ac:dyDescent="0.3">
      <c r="B294" s="6"/>
      <c r="C294" s="7"/>
      <c r="F294" s="8"/>
      <c r="G294" s="15"/>
      <c r="H294" s="10">
        <f>Tabla_Emitidas[[#This Row],[BASE IMPONIBLE]]*Tabla_Emitidas[[#This Row],[%]]</f>
        <v>0</v>
      </c>
      <c r="I294" s="10">
        <f>Tabla_Emitidas[[#This Row],[BASE IMPONIBLE]]+Tabla_Emitidas[[#This Row],[CUOTA IVA]]</f>
        <v>0</v>
      </c>
      <c r="J294" s="36" t="str">
        <f>TEXT(Tabla_Emitidas[[#This Row],[FECHA]],"MMMM")</f>
        <v>enero</v>
      </c>
    </row>
    <row r="295" spans="2:10" x14ac:dyDescent="0.3">
      <c r="B295" s="6"/>
      <c r="C295" s="7"/>
      <c r="F295" s="8"/>
      <c r="G295" s="15"/>
      <c r="H295" s="10">
        <f>Tabla_Emitidas[[#This Row],[BASE IMPONIBLE]]*Tabla_Emitidas[[#This Row],[%]]</f>
        <v>0</v>
      </c>
      <c r="I295" s="10">
        <f>Tabla_Emitidas[[#This Row],[BASE IMPONIBLE]]+Tabla_Emitidas[[#This Row],[CUOTA IVA]]</f>
        <v>0</v>
      </c>
      <c r="J295" s="36" t="str">
        <f>TEXT(Tabla_Emitidas[[#This Row],[FECHA]],"MMMM")</f>
        <v>enero</v>
      </c>
    </row>
    <row r="296" spans="2:10" x14ac:dyDescent="0.3">
      <c r="B296" s="6"/>
      <c r="C296" s="7"/>
      <c r="F296" s="8"/>
      <c r="G296" s="15"/>
      <c r="H296" s="10">
        <f>Tabla_Emitidas[[#This Row],[BASE IMPONIBLE]]*Tabla_Emitidas[[#This Row],[%]]</f>
        <v>0</v>
      </c>
      <c r="I296" s="10">
        <f>Tabla_Emitidas[[#This Row],[BASE IMPONIBLE]]+Tabla_Emitidas[[#This Row],[CUOTA IVA]]</f>
        <v>0</v>
      </c>
      <c r="J296" s="36" t="str">
        <f>TEXT(Tabla_Emitidas[[#This Row],[FECHA]],"MMMM")</f>
        <v>enero</v>
      </c>
    </row>
    <row r="297" spans="2:10" x14ac:dyDescent="0.3">
      <c r="B297" s="6"/>
      <c r="C297" s="7"/>
      <c r="F297" s="8"/>
      <c r="G297" s="15"/>
      <c r="H297" s="10">
        <f>Tabla_Emitidas[[#This Row],[BASE IMPONIBLE]]*Tabla_Emitidas[[#This Row],[%]]</f>
        <v>0</v>
      </c>
      <c r="I297" s="10">
        <f>Tabla_Emitidas[[#This Row],[BASE IMPONIBLE]]+Tabla_Emitidas[[#This Row],[CUOTA IVA]]</f>
        <v>0</v>
      </c>
      <c r="J297" s="36" t="str">
        <f>TEXT(Tabla_Emitidas[[#This Row],[FECHA]],"MMMM")</f>
        <v>enero</v>
      </c>
    </row>
    <row r="298" spans="2:10" x14ac:dyDescent="0.3">
      <c r="B298" s="6"/>
      <c r="C298" s="7"/>
      <c r="F298" s="8"/>
      <c r="G298" s="15"/>
      <c r="H298" s="10">
        <f>Tabla_Emitidas[[#This Row],[BASE IMPONIBLE]]*Tabla_Emitidas[[#This Row],[%]]</f>
        <v>0</v>
      </c>
      <c r="I298" s="10">
        <f>Tabla_Emitidas[[#This Row],[BASE IMPONIBLE]]+Tabla_Emitidas[[#This Row],[CUOTA IVA]]</f>
        <v>0</v>
      </c>
      <c r="J298" s="36" t="str">
        <f>TEXT(Tabla_Emitidas[[#This Row],[FECHA]],"MMMM")</f>
        <v>enero</v>
      </c>
    </row>
    <row r="299" spans="2:10" x14ac:dyDescent="0.3">
      <c r="B299" s="6"/>
      <c r="C299" s="7"/>
      <c r="F299" s="8"/>
      <c r="G299" s="15"/>
      <c r="H299" s="10">
        <f>Tabla_Emitidas[[#This Row],[BASE IMPONIBLE]]*Tabla_Emitidas[[#This Row],[%]]</f>
        <v>0</v>
      </c>
      <c r="I299" s="10">
        <f>Tabla_Emitidas[[#This Row],[BASE IMPONIBLE]]+Tabla_Emitidas[[#This Row],[CUOTA IVA]]</f>
        <v>0</v>
      </c>
      <c r="J299" s="36" t="str">
        <f>TEXT(Tabla_Emitidas[[#This Row],[FECHA]],"MMMM")</f>
        <v>enero</v>
      </c>
    </row>
    <row r="300" spans="2:10" x14ac:dyDescent="0.3">
      <c r="B300" s="6"/>
      <c r="C300" s="7"/>
      <c r="F300" s="8"/>
      <c r="G300" s="15"/>
      <c r="H300" s="10">
        <f>Tabla_Emitidas[[#This Row],[BASE IMPONIBLE]]*Tabla_Emitidas[[#This Row],[%]]</f>
        <v>0</v>
      </c>
      <c r="I300" s="10">
        <f>Tabla_Emitidas[[#This Row],[BASE IMPONIBLE]]+Tabla_Emitidas[[#This Row],[CUOTA IVA]]</f>
        <v>0</v>
      </c>
      <c r="J300" s="36" t="str">
        <f>TEXT(Tabla_Emitidas[[#This Row],[FECHA]],"MMMM")</f>
        <v>enero</v>
      </c>
    </row>
    <row r="301" spans="2:10" x14ac:dyDescent="0.3">
      <c r="B301" s="6"/>
      <c r="C301" s="7"/>
      <c r="F301" s="8"/>
      <c r="G301" s="15"/>
      <c r="H301" s="10">
        <f>Tabla_Emitidas[[#This Row],[BASE IMPONIBLE]]*Tabla_Emitidas[[#This Row],[%]]</f>
        <v>0</v>
      </c>
      <c r="I301" s="10">
        <f>Tabla_Emitidas[[#This Row],[BASE IMPONIBLE]]+Tabla_Emitidas[[#This Row],[CUOTA IVA]]</f>
        <v>0</v>
      </c>
      <c r="J301" s="36" t="str">
        <f>TEXT(Tabla_Emitidas[[#This Row],[FECHA]],"MMMM")</f>
        <v>enero</v>
      </c>
    </row>
    <row r="302" spans="2:10" x14ac:dyDescent="0.3">
      <c r="B302" s="6"/>
      <c r="C302" s="7"/>
      <c r="F302" s="8"/>
      <c r="G302" s="15"/>
      <c r="H302" s="10">
        <f>Tabla_Emitidas[[#This Row],[BASE IMPONIBLE]]*Tabla_Emitidas[[#This Row],[%]]</f>
        <v>0</v>
      </c>
      <c r="I302" s="10">
        <f>Tabla_Emitidas[[#This Row],[BASE IMPONIBLE]]+Tabla_Emitidas[[#This Row],[CUOTA IVA]]</f>
        <v>0</v>
      </c>
      <c r="J302" s="36" t="str">
        <f>TEXT(Tabla_Emitidas[[#This Row],[FECHA]],"MMMM")</f>
        <v>enero</v>
      </c>
    </row>
    <row r="303" spans="2:10" x14ac:dyDescent="0.3">
      <c r="B303" s="6"/>
      <c r="C303" s="7"/>
      <c r="F303" s="8"/>
      <c r="G303" s="15"/>
      <c r="H303" s="10">
        <f>Tabla_Emitidas[[#This Row],[BASE IMPONIBLE]]*Tabla_Emitidas[[#This Row],[%]]</f>
        <v>0</v>
      </c>
      <c r="I303" s="10">
        <f>Tabla_Emitidas[[#This Row],[BASE IMPONIBLE]]+Tabla_Emitidas[[#This Row],[CUOTA IVA]]</f>
        <v>0</v>
      </c>
      <c r="J303" s="36" t="str">
        <f>TEXT(Tabla_Emitidas[[#This Row],[FECHA]],"MMMM")</f>
        <v>enero</v>
      </c>
    </row>
    <row r="304" spans="2:10" x14ac:dyDescent="0.3">
      <c r="B304" s="6"/>
      <c r="C304" s="7"/>
      <c r="F304" s="8"/>
      <c r="G304" s="15"/>
      <c r="H304" s="10">
        <f>Tabla_Emitidas[[#This Row],[BASE IMPONIBLE]]*Tabla_Emitidas[[#This Row],[%]]</f>
        <v>0</v>
      </c>
      <c r="I304" s="10">
        <f>Tabla_Emitidas[[#This Row],[BASE IMPONIBLE]]+Tabla_Emitidas[[#This Row],[CUOTA IVA]]</f>
        <v>0</v>
      </c>
      <c r="J304" s="36" t="str">
        <f>TEXT(Tabla_Emitidas[[#This Row],[FECHA]],"MMMM")</f>
        <v>enero</v>
      </c>
    </row>
    <row r="305" spans="2:10" x14ac:dyDescent="0.3">
      <c r="B305" s="6"/>
      <c r="C305" s="7"/>
      <c r="F305" s="8"/>
      <c r="G305" s="15"/>
      <c r="H305" s="10">
        <f>Tabla_Emitidas[[#This Row],[BASE IMPONIBLE]]*Tabla_Emitidas[[#This Row],[%]]</f>
        <v>0</v>
      </c>
      <c r="I305" s="10">
        <f>Tabla_Emitidas[[#This Row],[BASE IMPONIBLE]]+Tabla_Emitidas[[#This Row],[CUOTA IVA]]</f>
        <v>0</v>
      </c>
      <c r="J305" s="36" t="str">
        <f>TEXT(Tabla_Emitidas[[#This Row],[FECHA]],"MMMM")</f>
        <v>enero</v>
      </c>
    </row>
    <row r="306" spans="2:10" x14ac:dyDescent="0.3">
      <c r="B306" s="6"/>
      <c r="C306" s="7"/>
      <c r="F306" s="8"/>
      <c r="G306" s="15"/>
      <c r="H306" s="10">
        <f>Tabla_Emitidas[[#This Row],[BASE IMPONIBLE]]*Tabla_Emitidas[[#This Row],[%]]</f>
        <v>0</v>
      </c>
      <c r="I306" s="10">
        <f>Tabla_Emitidas[[#This Row],[BASE IMPONIBLE]]+Tabla_Emitidas[[#This Row],[CUOTA IVA]]</f>
        <v>0</v>
      </c>
      <c r="J306" s="36" t="str">
        <f>TEXT(Tabla_Emitidas[[#This Row],[FECHA]],"MMMM")</f>
        <v>enero</v>
      </c>
    </row>
    <row r="307" spans="2:10" x14ac:dyDescent="0.3">
      <c r="B307" s="6"/>
      <c r="C307" s="7"/>
      <c r="F307" s="8"/>
      <c r="G307" s="15"/>
      <c r="H307" s="10">
        <f>Tabla_Emitidas[[#This Row],[BASE IMPONIBLE]]*Tabla_Emitidas[[#This Row],[%]]</f>
        <v>0</v>
      </c>
      <c r="I307" s="10">
        <f>Tabla_Emitidas[[#This Row],[BASE IMPONIBLE]]+Tabla_Emitidas[[#This Row],[CUOTA IVA]]</f>
        <v>0</v>
      </c>
      <c r="J307" s="36" t="str">
        <f>TEXT(Tabla_Emitidas[[#This Row],[FECHA]],"MMMM")</f>
        <v>enero</v>
      </c>
    </row>
    <row r="308" spans="2:10" x14ac:dyDescent="0.3">
      <c r="B308" s="6"/>
      <c r="C308" s="7"/>
      <c r="F308" s="8"/>
      <c r="G308" s="15"/>
      <c r="H308" s="10">
        <f>Tabla_Emitidas[[#This Row],[BASE IMPONIBLE]]*Tabla_Emitidas[[#This Row],[%]]</f>
        <v>0</v>
      </c>
      <c r="I308" s="10">
        <f>Tabla_Emitidas[[#This Row],[BASE IMPONIBLE]]+Tabla_Emitidas[[#This Row],[CUOTA IVA]]</f>
        <v>0</v>
      </c>
      <c r="J308" s="36" t="str">
        <f>TEXT(Tabla_Emitidas[[#This Row],[FECHA]],"MMMM")</f>
        <v>enero</v>
      </c>
    </row>
    <row r="309" spans="2:10" x14ac:dyDescent="0.3">
      <c r="B309" s="6"/>
      <c r="C309" s="7"/>
      <c r="F309" s="8"/>
      <c r="G309" s="15"/>
      <c r="H309" s="10">
        <f>Tabla_Emitidas[[#This Row],[BASE IMPONIBLE]]*Tabla_Emitidas[[#This Row],[%]]</f>
        <v>0</v>
      </c>
      <c r="I309" s="10">
        <f>Tabla_Emitidas[[#This Row],[BASE IMPONIBLE]]+Tabla_Emitidas[[#This Row],[CUOTA IVA]]</f>
        <v>0</v>
      </c>
      <c r="J309" s="36" t="str">
        <f>TEXT(Tabla_Emitidas[[#This Row],[FECHA]],"MMMM")</f>
        <v>enero</v>
      </c>
    </row>
    <row r="310" spans="2:10" x14ac:dyDescent="0.3">
      <c r="B310" s="6"/>
      <c r="C310" s="7"/>
      <c r="F310" s="8"/>
      <c r="G310" s="15"/>
      <c r="H310" s="10">
        <f>Tabla_Emitidas[[#This Row],[BASE IMPONIBLE]]*Tabla_Emitidas[[#This Row],[%]]</f>
        <v>0</v>
      </c>
      <c r="I310" s="10">
        <f>Tabla_Emitidas[[#This Row],[BASE IMPONIBLE]]+Tabla_Emitidas[[#This Row],[CUOTA IVA]]</f>
        <v>0</v>
      </c>
      <c r="J310" s="36" t="str">
        <f>TEXT(Tabla_Emitidas[[#This Row],[FECHA]],"MMMM")</f>
        <v>enero</v>
      </c>
    </row>
    <row r="311" spans="2:10" x14ac:dyDescent="0.3">
      <c r="B311" s="6"/>
      <c r="C311" s="7"/>
      <c r="F311" s="8"/>
      <c r="G311" s="15"/>
      <c r="H311" s="10">
        <f>Tabla_Emitidas[[#This Row],[BASE IMPONIBLE]]*Tabla_Emitidas[[#This Row],[%]]</f>
        <v>0</v>
      </c>
      <c r="I311" s="10">
        <f>Tabla_Emitidas[[#This Row],[BASE IMPONIBLE]]+Tabla_Emitidas[[#This Row],[CUOTA IVA]]</f>
        <v>0</v>
      </c>
      <c r="J311" s="36" t="str">
        <f>TEXT(Tabla_Emitidas[[#This Row],[FECHA]],"MMMM")</f>
        <v>enero</v>
      </c>
    </row>
    <row r="312" spans="2:10" x14ac:dyDescent="0.3">
      <c r="B312" s="6"/>
      <c r="C312" s="7"/>
      <c r="F312" s="8"/>
      <c r="G312" s="15"/>
      <c r="H312" s="10">
        <f>Tabla_Emitidas[[#This Row],[BASE IMPONIBLE]]*Tabla_Emitidas[[#This Row],[%]]</f>
        <v>0</v>
      </c>
      <c r="I312" s="10">
        <f>Tabla_Emitidas[[#This Row],[BASE IMPONIBLE]]+Tabla_Emitidas[[#This Row],[CUOTA IVA]]</f>
        <v>0</v>
      </c>
      <c r="J312" s="36" t="str">
        <f>TEXT(Tabla_Emitidas[[#This Row],[FECHA]],"MMMM")</f>
        <v>enero</v>
      </c>
    </row>
    <row r="313" spans="2:10" x14ac:dyDescent="0.3">
      <c r="B313" s="6"/>
      <c r="C313" s="7"/>
      <c r="F313" s="8"/>
      <c r="G313" s="15"/>
      <c r="H313" s="10">
        <f>Tabla_Emitidas[[#This Row],[BASE IMPONIBLE]]*Tabla_Emitidas[[#This Row],[%]]</f>
        <v>0</v>
      </c>
      <c r="I313" s="10">
        <f>Tabla_Emitidas[[#This Row],[BASE IMPONIBLE]]+Tabla_Emitidas[[#This Row],[CUOTA IVA]]</f>
        <v>0</v>
      </c>
      <c r="J313" s="36" t="str">
        <f>TEXT(Tabla_Emitidas[[#This Row],[FECHA]],"MMMM")</f>
        <v>enero</v>
      </c>
    </row>
    <row r="314" spans="2:10" x14ac:dyDescent="0.3">
      <c r="B314" s="6"/>
      <c r="C314" s="7"/>
      <c r="F314" s="8"/>
      <c r="G314" s="15"/>
      <c r="H314" s="10">
        <f>Tabla_Emitidas[[#This Row],[BASE IMPONIBLE]]*Tabla_Emitidas[[#This Row],[%]]</f>
        <v>0</v>
      </c>
      <c r="I314" s="10">
        <f>Tabla_Emitidas[[#This Row],[BASE IMPONIBLE]]+Tabla_Emitidas[[#This Row],[CUOTA IVA]]</f>
        <v>0</v>
      </c>
      <c r="J314" s="36" t="str">
        <f>TEXT(Tabla_Emitidas[[#This Row],[FECHA]],"MMMM")</f>
        <v>enero</v>
      </c>
    </row>
    <row r="315" spans="2:10" x14ac:dyDescent="0.3">
      <c r="B315" s="6"/>
      <c r="C315" s="7"/>
      <c r="F315" s="8"/>
      <c r="G315" s="15"/>
      <c r="H315" s="10">
        <f>Tabla_Emitidas[[#This Row],[BASE IMPONIBLE]]*Tabla_Emitidas[[#This Row],[%]]</f>
        <v>0</v>
      </c>
      <c r="I315" s="10">
        <f>Tabla_Emitidas[[#This Row],[BASE IMPONIBLE]]+Tabla_Emitidas[[#This Row],[CUOTA IVA]]</f>
        <v>0</v>
      </c>
      <c r="J315" s="36" t="str">
        <f>TEXT(Tabla_Emitidas[[#This Row],[FECHA]],"MMMM")</f>
        <v>enero</v>
      </c>
    </row>
    <row r="316" spans="2:10" x14ac:dyDescent="0.3">
      <c r="B316" s="6"/>
      <c r="C316" s="7"/>
      <c r="F316" s="8"/>
      <c r="G316" s="15"/>
      <c r="H316" s="10">
        <f>Tabla_Emitidas[[#This Row],[BASE IMPONIBLE]]*Tabla_Emitidas[[#This Row],[%]]</f>
        <v>0</v>
      </c>
      <c r="I316" s="10">
        <f>Tabla_Emitidas[[#This Row],[BASE IMPONIBLE]]+Tabla_Emitidas[[#This Row],[CUOTA IVA]]</f>
        <v>0</v>
      </c>
      <c r="J316" s="36" t="str">
        <f>TEXT(Tabla_Emitidas[[#This Row],[FECHA]],"MMMM")</f>
        <v>enero</v>
      </c>
    </row>
    <row r="317" spans="2:10" x14ac:dyDescent="0.3">
      <c r="B317" s="6"/>
      <c r="C317" s="7"/>
      <c r="F317" s="8"/>
      <c r="G317" s="15"/>
      <c r="H317" s="10">
        <f>Tabla_Emitidas[[#This Row],[BASE IMPONIBLE]]*Tabla_Emitidas[[#This Row],[%]]</f>
        <v>0</v>
      </c>
      <c r="I317" s="10">
        <f>Tabla_Emitidas[[#This Row],[BASE IMPONIBLE]]+Tabla_Emitidas[[#This Row],[CUOTA IVA]]</f>
        <v>0</v>
      </c>
      <c r="J317" s="36" t="str">
        <f>TEXT(Tabla_Emitidas[[#This Row],[FECHA]],"MMMM")</f>
        <v>enero</v>
      </c>
    </row>
    <row r="318" spans="2:10" x14ac:dyDescent="0.3">
      <c r="B318" s="6"/>
      <c r="C318" s="7"/>
      <c r="F318" s="8"/>
      <c r="G318" s="15"/>
      <c r="H318" s="10">
        <f>Tabla_Emitidas[[#This Row],[BASE IMPONIBLE]]*Tabla_Emitidas[[#This Row],[%]]</f>
        <v>0</v>
      </c>
      <c r="I318" s="10">
        <f>Tabla_Emitidas[[#This Row],[BASE IMPONIBLE]]+Tabla_Emitidas[[#This Row],[CUOTA IVA]]</f>
        <v>0</v>
      </c>
      <c r="J318" s="36" t="str">
        <f>TEXT(Tabla_Emitidas[[#This Row],[FECHA]],"MMMM")</f>
        <v>enero</v>
      </c>
    </row>
    <row r="319" spans="2:10" x14ac:dyDescent="0.3">
      <c r="B319" s="6"/>
      <c r="C319" s="7"/>
      <c r="F319" s="8"/>
      <c r="G319" s="15"/>
      <c r="H319" s="10">
        <f>Tabla_Emitidas[[#This Row],[BASE IMPONIBLE]]*Tabla_Emitidas[[#This Row],[%]]</f>
        <v>0</v>
      </c>
      <c r="I319" s="10">
        <f>Tabla_Emitidas[[#This Row],[BASE IMPONIBLE]]+Tabla_Emitidas[[#This Row],[CUOTA IVA]]</f>
        <v>0</v>
      </c>
      <c r="J319" s="36" t="str">
        <f>TEXT(Tabla_Emitidas[[#This Row],[FECHA]],"MMMM")</f>
        <v>enero</v>
      </c>
    </row>
    <row r="320" spans="2:10" x14ac:dyDescent="0.3">
      <c r="B320" s="6"/>
      <c r="C320" s="7"/>
      <c r="F320" s="8"/>
      <c r="G320" s="15"/>
      <c r="H320" s="10">
        <f>Tabla_Emitidas[[#This Row],[BASE IMPONIBLE]]*Tabla_Emitidas[[#This Row],[%]]</f>
        <v>0</v>
      </c>
      <c r="I320" s="10">
        <f>Tabla_Emitidas[[#This Row],[BASE IMPONIBLE]]+Tabla_Emitidas[[#This Row],[CUOTA IVA]]</f>
        <v>0</v>
      </c>
      <c r="J320" s="36" t="str">
        <f>TEXT(Tabla_Emitidas[[#This Row],[FECHA]],"MMMM")</f>
        <v>enero</v>
      </c>
    </row>
    <row r="321" spans="2:10" x14ac:dyDescent="0.3">
      <c r="B321" s="6"/>
      <c r="C321" s="7"/>
      <c r="F321" s="8"/>
      <c r="G321" s="15"/>
      <c r="H321" s="10">
        <f>Tabla_Emitidas[[#This Row],[BASE IMPONIBLE]]*Tabla_Emitidas[[#This Row],[%]]</f>
        <v>0</v>
      </c>
      <c r="I321" s="10">
        <f>Tabla_Emitidas[[#This Row],[BASE IMPONIBLE]]+Tabla_Emitidas[[#This Row],[CUOTA IVA]]</f>
        <v>0</v>
      </c>
      <c r="J321" s="36" t="str">
        <f>TEXT(Tabla_Emitidas[[#This Row],[FECHA]],"MMMM")</f>
        <v>enero</v>
      </c>
    </row>
    <row r="322" spans="2:10" x14ac:dyDescent="0.3">
      <c r="B322" s="6"/>
      <c r="C322" s="7"/>
      <c r="F322" s="8"/>
      <c r="G322" s="15"/>
      <c r="H322" s="10">
        <f>Tabla_Emitidas[[#This Row],[BASE IMPONIBLE]]*Tabla_Emitidas[[#This Row],[%]]</f>
        <v>0</v>
      </c>
      <c r="I322" s="10">
        <f>Tabla_Emitidas[[#This Row],[BASE IMPONIBLE]]+Tabla_Emitidas[[#This Row],[CUOTA IVA]]</f>
        <v>0</v>
      </c>
      <c r="J322" s="36" t="str">
        <f>TEXT(Tabla_Emitidas[[#This Row],[FECHA]],"MMMM")</f>
        <v>enero</v>
      </c>
    </row>
    <row r="323" spans="2:10" x14ac:dyDescent="0.3">
      <c r="B323" s="6"/>
      <c r="C323" s="7"/>
      <c r="F323" s="8"/>
      <c r="G323" s="15"/>
      <c r="H323" s="10">
        <f>Tabla_Emitidas[[#This Row],[BASE IMPONIBLE]]*Tabla_Emitidas[[#This Row],[%]]</f>
        <v>0</v>
      </c>
      <c r="I323" s="10">
        <f>Tabla_Emitidas[[#This Row],[BASE IMPONIBLE]]+Tabla_Emitidas[[#This Row],[CUOTA IVA]]</f>
        <v>0</v>
      </c>
      <c r="J323" s="36" t="str">
        <f>TEXT(Tabla_Emitidas[[#This Row],[FECHA]],"MMMM")</f>
        <v>enero</v>
      </c>
    </row>
    <row r="324" spans="2:10" x14ac:dyDescent="0.3">
      <c r="B324" s="6"/>
      <c r="C324" s="7"/>
      <c r="F324" s="8"/>
      <c r="G324" s="15"/>
      <c r="H324" s="10">
        <f>Tabla_Emitidas[[#This Row],[BASE IMPONIBLE]]*Tabla_Emitidas[[#This Row],[%]]</f>
        <v>0</v>
      </c>
      <c r="I324" s="10">
        <f>Tabla_Emitidas[[#This Row],[BASE IMPONIBLE]]+Tabla_Emitidas[[#This Row],[CUOTA IVA]]</f>
        <v>0</v>
      </c>
      <c r="J324" s="36" t="str">
        <f>TEXT(Tabla_Emitidas[[#This Row],[FECHA]],"MMMM")</f>
        <v>enero</v>
      </c>
    </row>
    <row r="325" spans="2:10" x14ac:dyDescent="0.3">
      <c r="B325" s="6"/>
      <c r="C325" s="7"/>
      <c r="F325" s="8"/>
      <c r="G325" s="15"/>
      <c r="H325" s="10">
        <f>Tabla_Emitidas[[#This Row],[BASE IMPONIBLE]]*Tabla_Emitidas[[#This Row],[%]]</f>
        <v>0</v>
      </c>
      <c r="I325" s="10">
        <f>Tabla_Emitidas[[#This Row],[BASE IMPONIBLE]]+Tabla_Emitidas[[#This Row],[CUOTA IVA]]</f>
        <v>0</v>
      </c>
      <c r="J325" s="36" t="str">
        <f>TEXT(Tabla_Emitidas[[#This Row],[FECHA]],"MMMM")</f>
        <v>enero</v>
      </c>
    </row>
    <row r="326" spans="2:10" x14ac:dyDescent="0.3">
      <c r="B326" s="6"/>
      <c r="C326" s="7"/>
      <c r="F326" s="8"/>
      <c r="G326" s="15"/>
      <c r="H326" s="10">
        <f>Tabla_Emitidas[[#This Row],[BASE IMPONIBLE]]*Tabla_Emitidas[[#This Row],[%]]</f>
        <v>0</v>
      </c>
      <c r="I326" s="10">
        <f>Tabla_Emitidas[[#This Row],[BASE IMPONIBLE]]+Tabla_Emitidas[[#This Row],[CUOTA IVA]]</f>
        <v>0</v>
      </c>
      <c r="J326" s="36" t="str">
        <f>TEXT(Tabla_Emitidas[[#This Row],[FECHA]],"MMMM")</f>
        <v>enero</v>
      </c>
    </row>
    <row r="327" spans="2:10" x14ac:dyDescent="0.3">
      <c r="B327" s="6"/>
      <c r="C327" s="7"/>
      <c r="F327" s="8"/>
      <c r="G327" s="15"/>
      <c r="H327" s="10">
        <f>Tabla_Emitidas[[#This Row],[BASE IMPONIBLE]]*Tabla_Emitidas[[#This Row],[%]]</f>
        <v>0</v>
      </c>
      <c r="I327" s="10">
        <f>Tabla_Emitidas[[#This Row],[BASE IMPONIBLE]]+Tabla_Emitidas[[#This Row],[CUOTA IVA]]</f>
        <v>0</v>
      </c>
      <c r="J327" s="36" t="str">
        <f>TEXT(Tabla_Emitidas[[#This Row],[FECHA]],"MMMM")</f>
        <v>enero</v>
      </c>
    </row>
    <row r="328" spans="2:10" x14ac:dyDescent="0.3">
      <c r="B328" s="6"/>
      <c r="C328" s="7"/>
      <c r="F328" s="8"/>
      <c r="G328" s="15"/>
      <c r="H328" s="10">
        <f>Tabla_Emitidas[[#This Row],[BASE IMPONIBLE]]*Tabla_Emitidas[[#This Row],[%]]</f>
        <v>0</v>
      </c>
      <c r="I328" s="10">
        <f>Tabla_Emitidas[[#This Row],[BASE IMPONIBLE]]+Tabla_Emitidas[[#This Row],[CUOTA IVA]]</f>
        <v>0</v>
      </c>
      <c r="J328" s="36" t="str">
        <f>TEXT(Tabla_Emitidas[[#This Row],[FECHA]],"MMMM")</f>
        <v>enero</v>
      </c>
    </row>
    <row r="329" spans="2:10" x14ac:dyDescent="0.3">
      <c r="B329" s="6"/>
      <c r="C329" s="7"/>
      <c r="F329" s="8"/>
      <c r="G329" s="15"/>
      <c r="H329" s="10">
        <f>Tabla_Emitidas[[#This Row],[BASE IMPONIBLE]]*Tabla_Emitidas[[#This Row],[%]]</f>
        <v>0</v>
      </c>
      <c r="I329" s="10">
        <f>Tabla_Emitidas[[#This Row],[BASE IMPONIBLE]]+Tabla_Emitidas[[#This Row],[CUOTA IVA]]</f>
        <v>0</v>
      </c>
      <c r="J329" s="36" t="str">
        <f>TEXT(Tabla_Emitidas[[#This Row],[FECHA]],"MMMM")</f>
        <v>enero</v>
      </c>
    </row>
    <row r="330" spans="2:10" x14ac:dyDescent="0.3">
      <c r="B330" s="6"/>
      <c r="C330" s="7"/>
      <c r="F330" s="8"/>
      <c r="G330" s="15"/>
      <c r="H330" s="10">
        <f>Tabla_Emitidas[[#This Row],[BASE IMPONIBLE]]*Tabla_Emitidas[[#This Row],[%]]</f>
        <v>0</v>
      </c>
      <c r="I330" s="10">
        <f>Tabla_Emitidas[[#This Row],[BASE IMPONIBLE]]+Tabla_Emitidas[[#This Row],[CUOTA IVA]]</f>
        <v>0</v>
      </c>
      <c r="J330" s="36" t="str">
        <f>TEXT(Tabla_Emitidas[[#This Row],[FECHA]],"MMMM")</f>
        <v>enero</v>
      </c>
    </row>
    <row r="331" spans="2:10" x14ac:dyDescent="0.3">
      <c r="B331" s="6"/>
      <c r="C331" s="7"/>
      <c r="F331" s="8"/>
      <c r="G331" s="15"/>
      <c r="H331" s="10">
        <f>Tabla_Emitidas[[#This Row],[BASE IMPONIBLE]]*Tabla_Emitidas[[#This Row],[%]]</f>
        <v>0</v>
      </c>
      <c r="I331" s="10">
        <f>Tabla_Emitidas[[#This Row],[BASE IMPONIBLE]]+Tabla_Emitidas[[#This Row],[CUOTA IVA]]</f>
        <v>0</v>
      </c>
      <c r="J331" s="36" t="str">
        <f>TEXT(Tabla_Emitidas[[#This Row],[FECHA]],"MMMM")</f>
        <v>enero</v>
      </c>
    </row>
    <row r="332" spans="2:10" x14ac:dyDescent="0.3">
      <c r="B332" s="6"/>
      <c r="C332" s="7"/>
      <c r="F332" s="8"/>
      <c r="G332" s="15"/>
      <c r="H332" s="10">
        <f>Tabla_Emitidas[[#This Row],[BASE IMPONIBLE]]*Tabla_Emitidas[[#This Row],[%]]</f>
        <v>0</v>
      </c>
      <c r="I332" s="10">
        <f>Tabla_Emitidas[[#This Row],[BASE IMPONIBLE]]+Tabla_Emitidas[[#This Row],[CUOTA IVA]]</f>
        <v>0</v>
      </c>
      <c r="J332" s="36" t="str">
        <f>TEXT(Tabla_Emitidas[[#This Row],[FECHA]],"MMMM")</f>
        <v>enero</v>
      </c>
    </row>
    <row r="333" spans="2:10" x14ac:dyDescent="0.3">
      <c r="B333" s="6"/>
      <c r="C333" s="7"/>
      <c r="F333" s="8"/>
      <c r="G333" s="15"/>
      <c r="H333" s="10">
        <f>Tabla_Emitidas[[#This Row],[BASE IMPONIBLE]]*Tabla_Emitidas[[#This Row],[%]]</f>
        <v>0</v>
      </c>
      <c r="I333" s="10">
        <f>Tabla_Emitidas[[#This Row],[BASE IMPONIBLE]]+Tabla_Emitidas[[#This Row],[CUOTA IVA]]</f>
        <v>0</v>
      </c>
      <c r="J333" s="36" t="str">
        <f>TEXT(Tabla_Emitidas[[#This Row],[FECHA]],"MMMM")</f>
        <v>enero</v>
      </c>
    </row>
    <row r="334" spans="2:10" x14ac:dyDescent="0.3">
      <c r="B334" s="6"/>
      <c r="C334" s="7"/>
      <c r="F334" s="8"/>
      <c r="G334" s="15"/>
      <c r="H334" s="10">
        <f>Tabla_Emitidas[[#This Row],[BASE IMPONIBLE]]*Tabla_Emitidas[[#This Row],[%]]</f>
        <v>0</v>
      </c>
      <c r="I334" s="10">
        <f>Tabla_Emitidas[[#This Row],[BASE IMPONIBLE]]+Tabla_Emitidas[[#This Row],[CUOTA IVA]]</f>
        <v>0</v>
      </c>
      <c r="J334" s="36" t="str">
        <f>TEXT(Tabla_Emitidas[[#This Row],[FECHA]],"MMMM")</f>
        <v>enero</v>
      </c>
    </row>
    <row r="335" spans="2:10" x14ac:dyDescent="0.3">
      <c r="B335" s="6"/>
      <c r="C335" s="7"/>
      <c r="F335" s="8"/>
      <c r="G335" s="15"/>
      <c r="H335" s="10">
        <f>Tabla_Emitidas[[#This Row],[BASE IMPONIBLE]]*Tabla_Emitidas[[#This Row],[%]]</f>
        <v>0</v>
      </c>
      <c r="I335" s="10">
        <f>Tabla_Emitidas[[#This Row],[BASE IMPONIBLE]]+Tabla_Emitidas[[#This Row],[CUOTA IVA]]</f>
        <v>0</v>
      </c>
      <c r="J335" s="36" t="str">
        <f>TEXT(Tabla_Emitidas[[#This Row],[FECHA]],"MMMM")</f>
        <v>enero</v>
      </c>
    </row>
    <row r="336" spans="2:10" x14ac:dyDescent="0.3">
      <c r="B336" s="6"/>
      <c r="C336" s="7"/>
      <c r="F336" s="8"/>
      <c r="G336" s="15"/>
      <c r="H336" s="10">
        <f>Tabla_Emitidas[[#This Row],[BASE IMPONIBLE]]*Tabla_Emitidas[[#This Row],[%]]</f>
        <v>0</v>
      </c>
      <c r="I336" s="10">
        <f>Tabla_Emitidas[[#This Row],[BASE IMPONIBLE]]+Tabla_Emitidas[[#This Row],[CUOTA IVA]]</f>
        <v>0</v>
      </c>
      <c r="J336" s="36" t="str">
        <f>TEXT(Tabla_Emitidas[[#This Row],[FECHA]],"MMMM")</f>
        <v>enero</v>
      </c>
    </row>
    <row r="337" spans="2:10" x14ac:dyDescent="0.3">
      <c r="B337" s="6"/>
      <c r="C337" s="7"/>
      <c r="F337" s="8"/>
      <c r="G337" s="15"/>
      <c r="H337" s="10">
        <f>Tabla_Emitidas[[#This Row],[BASE IMPONIBLE]]*Tabla_Emitidas[[#This Row],[%]]</f>
        <v>0</v>
      </c>
      <c r="I337" s="10">
        <f>Tabla_Emitidas[[#This Row],[BASE IMPONIBLE]]+Tabla_Emitidas[[#This Row],[CUOTA IVA]]</f>
        <v>0</v>
      </c>
      <c r="J337" s="36" t="str">
        <f>TEXT(Tabla_Emitidas[[#This Row],[FECHA]],"MMMM")</f>
        <v>enero</v>
      </c>
    </row>
    <row r="338" spans="2:10" x14ac:dyDescent="0.3">
      <c r="B338" s="6"/>
      <c r="C338" s="7"/>
      <c r="F338" s="8"/>
      <c r="G338" s="15"/>
      <c r="H338" s="10">
        <f>Tabla_Emitidas[[#This Row],[BASE IMPONIBLE]]*Tabla_Emitidas[[#This Row],[%]]</f>
        <v>0</v>
      </c>
      <c r="I338" s="10">
        <f>Tabla_Emitidas[[#This Row],[BASE IMPONIBLE]]+Tabla_Emitidas[[#This Row],[CUOTA IVA]]</f>
        <v>0</v>
      </c>
      <c r="J338" s="36" t="str">
        <f>TEXT(Tabla_Emitidas[[#This Row],[FECHA]],"MMMM")</f>
        <v>enero</v>
      </c>
    </row>
    <row r="339" spans="2:10" x14ac:dyDescent="0.3">
      <c r="B339" s="6"/>
      <c r="C339" s="7"/>
      <c r="F339" s="8"/>
      <c r="G339" s="15"/>
      <c r="H339" s="10">
        <f>Tabla_Emitidas[[#This Row],[BASE IMPONIBLE]]*Tabla_Emitidas[[#This Row],[%]]</f>
        <v>0</v>
      </c>
      <c r="I339" s="10">
        <f>Tabla_Emitidas[[#This Row],[BASE IMPONIBLE]]+Tabla_Emitidas[[#This Row],[CUOTA IVA]]</f>
        <v>0</v>
      </c>
      <c r="J339" s="36" t="str">
        <f>TEXT(Tabla_Emitidas[[#This Row],[FECHA]],"MMMM")</f>
        <v>enero</v>
      </c>
    </row>
    <row r="340" spans="2:10" x14ac:dyDescent="0.3">
      <c r="B340" s="6"/>
      <c r="C340" s="7"/>
      <c r="F340" s="8"/>
      <c r="G340" s="15"/>
      <c r="H340" s="10">
        <f>Tabla_Emitidas[[#This Row],[BASE IMPONIBLE]]*Tabla_Emitidas[[#This Row],[%]]</f>
        <v>0</v>
      </c>
      <c r="I340" s="10">
        <f>Tabla_Emitidas[[#This Row],[BASE IMPONIBLE]]+Tabla_Emitidas[[#This Row],[CUOTA IVA]]</f>
        <v>0</v>
      </c>
      <c r="J340" s="36" t="str">
        <f>TEXT(Tabla_Emitidas[[#This Row],[FECHA]],"MMMM")</f>
        <v>enero</v>
      </c>
    </row>
    <row r="341" spans="2:10" x14ac:dyDescent="0.3">
      <c r="B341" s="6"/>
      <c r="C341" s="7"/>
      <c r="F341" s="8"/>
      <c r="G341" s="15"/>
      <c r="H341" s="10">
        <f>Tabla_Emitidas[[#This Row],[BASE IMPONIBLE]]*Tabla_Emitidas[[#This Row],[%]]</f>
        <v>0</v>
      </c>
      <c r="I341" s="10">
        <f>Tabla_Emitidas[[#This Row],[BASE IMPONIBLE]]+Tabla_Emitidas[[#This Row],[CUOTA IVA]]</f>
        <v>0</v>
      </c>
      <c r="J341" s="36" t="str">
        <f>TEXT(Tabla_Emitidas[[#This Row],[FECHA]],"MMMM")</f>
        <v>enero</v>
      </c>
    </row>
    <row r="342" spans="2:10" x14ac:dyDescent="0.3">
      <c r="B342" s="6"/>
      <c r="C342" s="7"/>
      <c r="F342" s="8"/>
      <c r="G342" s="15"/>
      <c r="H342" s="10">
        <f>Tabla_Emitidas[[#This Row],[BASE IMPONIBLE]]*Tabla_Emitidas[[#This Row],[%]]</f>
        <v>0</v>
      </c>
      <c r="I342" s="10">
        <f>Tabla_Emitidas[[#This Row],[BASE IMPONIBLE]]+Tabla_Emitidas[[#This Row],[CUOTA IVA]]</f>
        <v>0</v>
      </c>
      <c r="J342" s="36" t="str">
        <f>TEXT(Tabla_Emitidas[[#This Row],[FECHA]],"MMMM")</f>
        <v>enero</v>
      </c>
    </row>
    <row r="343" spans="2:10" x14ac:dyDescent="0.3">
      <c r="B343" s="6"/>
      <c r="C343" s="7"/>
      <c r="F343" s="8"/>
      <c r="G343" s="15"/>
      <c r="H343" s="10">
        <f>Tabla_Emitidas[[#This Row],[BASE IMPONIBLE]]*Tabla_Emitidas[[#This Row],[%]]</f>
        <v>0</v>
      </c>
      <c r="I343" s="10">
        <f>Tabla_Emitidas[[#This Row],[BASE IMPONIBLE]]+Tabla_Emitidas[[#This Row],[CUOTA IVA]]</f>
        <v>0</v>
      </c>
      <c r="J343" s="36" t="str">
        <f>TEXT(Tabla_Emitidas[[#This Row],[FECHA]],"MMMM")</f>
        <v>enero</v>
      </c>
    </row>
    <row r="344" spans="2:10" x14ac:dyDescent="0.3">
      <c r="B344" s="6"/>
      <c r="C344" s="7"/>
      <c r="F344" s="8"/>
      <c r="G344" s="15"/>
      <c r="H344" s="10">
        <f>Tabla_Emitidas[[#This Row],[BASE IMPONIBLE]]*Tabla_Emitidas[[#This Row],[%]]</f>
        <v>0</v>
      </c>
      <c r="I344" s="10">
        <f>Tabla_Emitidas[[#This Row],[BASE IMPONIBLE]]+Tabla_Emitidas[[#This Row],[CUOTA IVA]]</f>
        <v>0</v>
      </c>
      <c r="J344" s="36" t="str">
        <f>TEXT(Tabla_Emitidas[[#This Row],[FECHA]],"MMMM")</f>
        <v>enero</v>
      </c>
    </row>
    <row r="345" spans="2:10" x14ac:dyDescent="0.3">
      <c r="B345" s="6"/>
      <c r="C345" s="7"/>
      <c r="F345" s="8"/>
      <c r="G345" s="15"/>
      <c r="H345" s="10">
        <f>Tabla_Emitidas[[#This Row],[BASE IMPONIBLE]]*Tabla_Emitidas[[#This Row],[%]]</f>
        <v>0</v>
      </c>
      <c r="I345" s="10">
        <f>Tabla_Emitidas[[#This Row],[BASE IMPONIBLE]]+Tabla_Emitidas[[#This Row],[CUOTA IVA]]</f>
        <v>0</v>
      </c>
      <c r="J345" s="36" t="str">
        <f>TEXT(Tabla_Emitidas[[#This Row],[FECHA]],"MMMM")</f>
        <v>enero</v>
      </c>
    </row>
    <row r="346" spans="2:10" x14ac:dyDescent="0.3">
      <c r="B346" s="6"/>
      <c r="C346" s="7"/>
      <c r="F346" s="8"/>
      <c r="G346" s="15"/>
      <c r="H346" s="10">
        <f>Tabla_Emitidas[[#This Row],[BASE IMPONIBLE]]*Tabla_Emitidas[[#This Row],[%]]</f>
        <v>0</v>
      </c>
      <c r="I346" s="10">
        <f>Tabla_Emitidas[[#This Row],[BASE IMPONIBLE]]+Tabla_Emitidas[[#This Row],[CUOTA IVA]]</f>
        <v>0</v>
      </c>
      <c r="J346" s="36" t="str">
        <f>TEXT(Tabla_Emitidas[[#This Row],[FECHA]],"MMMM")</f>
        <v>enero</v>
      </c>
    </row>
    <row r="347" spans="2:10" x14ac:dyDescent="0.3">
      <c r="B347" s="6"/>
      <c r="C347" s="7"/>
      <c r="F347" s="8"/>
      <c r="G347" s="15"/>
      <c r="H347" s="10">
        <f>Tabla_Emitidas[[#This Row],[BASE IMPONIBLE]]*Tabla_Emitidas[[#This Row],[%]]</f>
        <v>0</v>
      </c>
      <c r="I347" s="10">
        <f>Tabla_Emitidas[[#This Row],[BASE IMPONIBLE]]+Tabla_Emitidas[[#This Row],[CUOTA IVA]]</f>
        <v>0</v>
      </c>
      <c r="J347" s="36" t="str">
        <f>TEXT(Tabla_Emitidas[[#This Row],[FECHA]],"MMMM")</f>
        <v>enero</v>
      </c>
    </row>
    <row r="348" spans="2:10" x14ac:dyDescent="0.3">
      <c r="B348" s="6"/>
      <c r="C348" s="7"/>
      <c r="F348" s="8"/>
      <c r="G348" s="15"/>
      <c r="H348" s="10">
        <f>Tabla_Emitidas[[#This Row],[BASE IMPONIBLE]]*Tabla_Emitidas[[#This Row],[%]]</f>
        <v>0</v>
      </c>
      <c r="I348" s="10">
        <f>Tabla_Emitidas[[#This Row],[BASE IMPONIBLE]]+Tabla_Emitidas[[#This Row],[CUOTA IVA]]</f>
        <v>0</v>
      </c>
      <c r="J348" s="36" t="str">
        <f>TEXT(Tabla_Emitidas[[#This Row],[FECHA]],"MMMM")</f>
        <v>enero</v>
      </c>
    </row>
    <row r="349" spans="2:10" x14ac:dyDescent="0.3">
      <c r="B349" s="6"/>
      <c r="C349" s="7"/>
      <c r="F349" s="8"/>
      <c r="G349" s="15"/>
      <c r="H349" s="10">
        <f>Tabla_Emitidas[[#This Row],[BASE IMPONIBLE]]*Tabla_Emitidas[[#This Row],[%]]</f>
        <v>0</v>
      </c>
      <c r="I349" s="10">
        <f>Tabla_Emitidas[[#This Row],[BASE IMPONIBLE]]+Tabla_Emitidas[[#This Row],[CUOTA IVA]]</f>
        <v>0</v>
      </c>
      <c r="J349" s="36" t="str">
        <f>TEXT(Tabla_Emitidas[[#This Row],[FECHA]],"MMMM")</f>
        <v>enero</v>
      </c>
    </row>
    <row r="350" spans="2:10" x14ac:dyDescent="0.3">
      <c r="B350" s="6"/>
      <c r="C350" s="7"/>
      <c r="F350" s="8"/>
      <c r="G350" s="15"/>
      <c r="H350" s="10">
        <f>Tabla_Emitidas[[#This Row],[BASE IMPONIBLE]]*Tabla_Emitidas[[#This Row],[%]]</f>
        <v>0</v>
      </c>
      <c r="I350" s="10">
        <f>Tabla_Emitidas[[#This Row],[BASE IMPONIBLE]]+Tabla_Emitidas[[#This Row],[CUOTA IVA]]</f>
        <v>0</v>
      </c>
      <c r="J350" s="36" t="str">
        <f>TEXT(Tabla_Emitidas[[#This Row],[FECHA]],"MMMM")</f>
        <v>enero</v>
      </c>
    </row>
    <row r="351" spans="2:10" x14ac:dyDescent="0.3">
      <c r="B351" s="6"/>
      <c r="C351" s="7"/>
      <c r="F351" s="8"/>
      <c r="G351" s="15"/>
      <c r="H351" s="10">
        <f>Tabla_Emitidas[[#This Row],[BASE IMPONIBLE]]*Tabla_Emitidas[[#This Row],[%]]</f>
        <v>0</v>
      </c>
      <c r="I351" s="10">
        <f>Tabla_Emitidas[[#This Row],[BASE IMPONIBLE]]+Tabla_Emitidas[[#This Row],[CUOTA IVA]]</f>
        <v>0</v>
      </c>
      <c r="J351" s="36" t="str">
        <f>TEXT(Tabla_Emitidas[[#This Row],[FECHA]],"MMMM")</f>
        <v>enero</v>
      </c>
    </row>
    <row r="352" spans="2:10" x14ac:dyDescent="0.3">
      <c r="B352" s="6"/>
      <c r="C352" s="7"/>
      <c r="F352" s="8"/>
      <c r="G352" s="15"/>
      <c r="H352" s="10">
        <f>Tabla_Emitidas[[#This Row],[BASE IMPONIBLE]]*Tabla_Emitidas[[#This Row],[%]]</f>
        <v>0</v>
      </c>
      <c r="I352" s="10">
        <f>Tabla_Emitidas[[#This Row],[BASE IMPONIBLE]]+Tabla_Emitidas[[#This Row],[CUOTA IVA]]</f>
        <v>0</v>
      </c>
      <c r="J352" s="36" t="str">
        <f>TEXT(Tabla_Emitidas[[#This Row],[FECHA]],"MMMM")</f>
        <v>enero</v>
      </c>
    </row>
    <row r="353" spans="2:10" x14ac:dyDescent="0.3">
      <c r="B353" s="6"/>
      <c r="C353" s="7"/>
      <c r="F353" s="8"/>
      <c r="G353" s="15"/>
      <c r="H353" s="10">
        <f>Tabla_Emitidas[[#This Row],[BASE IMPONIBLE]]*Tabla_Emitidas[[#This Row],[%]]</f>
        <v>0</v>
      </c>
      <c r="I353" s="10">
        <f>Tabla_Emitidas[[#This Row],[BASE IMPONIBLE]]+Tabla_Emitidas[[#This Row],[CUOTA IVA]]</f>
        <v>0</v>
      </c>
      <c r="J353" s="36" t="str">
        <f>TEXT(Tabla_Emitidas[[#This Row],[FECHA]],"MMMM")</f>
        <v>enero</v>
      </c>
    </row>
    <row r="354" spans="2:10" x14ac:dyDescent="0.3">
      <c r="B354" s="6"/>
      <c r="C354" s="7"/>
      <c r="F354" s="8"/>
      <c r="G354" s="15"/>
      <c r="H354" s="10">
        <f>Tabla_Emitidas[[#This Row],[BASE IMPONIBLE]]*Tabla_Emitidas[[#This Row],[%]]</f>
        <v>0</v>
      </c>
      <c r="I354" s="10">
        <f>Tabla_Emitidas[[#This Row],[BASE IMPONIBLE]]+Tabla_Emitidas[[#This Row],[CUOTA IVA]]</f>
        <v>0</v>
      </c>
      <c r="J354" s="36" t="str">
        <f>TEXT(Tabla_Emitidas[[#This Row],[FECHA]],"MMMM")</f>
        <v>enero</v>
      </c>
    </row>
    <row r="355" spans="2:10" x14ac:dyDescent="0.3">
      <c r="B355" s="6"/>
      <c r="C355" s="7"/>
      <c r="F355" s="8"/>
      <c r="G355" s="15"/>
      <c r="H355" s="10">
        <f>Tabla_Emitidas[[#This Row],[BASE IMPONIBLE]]*Tabla_Emitidas[[#This Row],[%]]</f>
        <v>0</v>
      </c>
      <c r="I355" s="10">
        <f>Tabla_Emitidas[[#This Row],[BASE IMPONIBLE]]+Tabla_Emitidas[[#This Row],[CUOTA IVA]]</f>
        <v>0</v>
      </c>
      <c r="J355" s="36" t="str">
        <f>TEXT(Tabla_Emitidas[[#This Row],[FECHA]],"MMMM")</f>
        <v>enero</v>
      </c>
    </row>
    <row r="356" spans="2:10" x14ac:dyDescent="0.3">
      <c r="B356" s="6"/>
      <c r="C356" s="7"/>
      <c r="F356" s="8"/>
      <c r="G356" s="15"/>
      <c r="H356" s="10">
        <f>Tabla_Emitidas[[#This Row],[BASE IMPONIBLE]]*Tabla_Emitidas[[#This Row],[%]]</f>
        <v>0</v>
      </c>
      <c r="I356" s="10">
        <f>Tabla_Emitidas[[#This Row],[BASE IMPONIBLE]]+Tabla_Emitidas[[#This Row],[CUOTA IVA]]</f>
        <v>0</v>
      </c>
      <c r="J356" s="36" t="str">
        <f>TEXT(Tabla_Emitidas[[#This Row],[FECHA]],"MMMM")</f>
        <v>enero</v>
      </c>
    </row>
    <row r="357" spans="2:10" x14ac:dyDescent="0.3">
      <c r="B357" s="6"/>
      <c r="C357" s="7"/>
      <c r="F357" s="8"/>
      <c r="G357" s="15"/>
      <c r="H357" s="10">
        <f>Tabla_Emitidas[[#This Row],[BASE IMPONIBLE]]*Tabla_Emitidas[[#This Row],[%]]</f>
        <v>0</v>
      </c>
      <c r="I357" s="10">
        <f>Tabla_Emitidas[[#This Row],[BASE IMPONIBLE]]+Tabla_Emitidas[[#This Row],[CUOTA IVA]]</f>
        <v>0</v>
      </c>
      <c r="J357" s="36" t="str">
        <f>TEXT(Tabla_Emitidas[[#This Row],[FECHA]],"MMMM")</f>
        <v>enero</v>
      </c>
    </row>
    <row r="358" spans="2:10" x14ac:dyDescent="0.3">
      <c r="B358" s="6"/>
      <c r="C358" s="7"/>
      <c r="F358" s="8"/>
      <c r="G358" s="15"/>
      <c r="H358" s="10">
        <f>Tabla_Emitidas[[#This Row],[BASE IMPONIBLE]]*Tabla_Emitidas[[#This Row],[%]]</f>
        <v>0</v>
      </c>
      <c r="I358" s="10">
        <f>Tabla_Emitidas[[#This Row],[BASE IMPONIBLE]]+Tabla_Emitidas[[#This Row],[CUOTA IVA]]</f>
        <v>0</v>
      </c>
      <c r="J358" s="36" t="str">
        <f>TEXT(Tabla_Emitidas[[#This Row],[FECHA]],"MMMM")</f>
        <v>enero</v>
      </c>
    </row>
    <row r="359" spans="2:10" x14ac:dyDescent="0.3">
      <c r="B359" s="6"/>
      <c r="C359" s="7"/>
      <c r="F359" s="8"/>
      <c r="G359" s="15"/>
      <c r="H359" s="10">
        <f>Tabla_Emitidas[[#This Row],[BASE IMPONIBLE]]*Tabla_Emitidas[[#This Row],[%]]</f>
        <v>0</v>
      </c>
      <c r="I359" s="10">
        <f>Tabla_Emitidas[[#This Row],[BASE IMPONIBLE]]+Tabla_Emitidas[[#This Row],[CUOTA IVA]]</f>
        <v>0</v>
      </c>
      <c r="J359" s="36" t="str">
        <f>TEXT(Tabla_Emitidas[[#This Row],[FECHA]],"MMMM")</f>
        <v>enero</v>
      </c>
    </row>
    <row r="360" spans="2:10" x14ac:dyDescent="0.3">
      <c r="B360" s="6"/>
      <c r="C360" s="7"/>
      <c r="F360" s="8"/>
      <c r="G360" s="15"/>
      <c r="H360" s="10">
        <f>Tabla_Emitidas[[#This Row],[BASE IMPONIBLE]]*Tabla_Emitidas[[#This Row],[%]]</f>
        <v>0</v>
      </c>
      <c r="I360" s="10">
        <f>Tabla_Emitidas[[#This Row],[BASE IMPONIBLE]]+Tabla_Emitidas[[#This Row],[CUOTA IVA]]</f>
        <v>0</v>
      </c>
      <c r="J360" s="36" t="str">
        <f>TEXT(Tabla_Emitidas[[#This Row],[FECHA]],"MMMM")</f>
        <v>enero</v>
      </c>
    </row>
    <row r="361" spans="2:10" x14ac:dyDescent="0.3">
      <c r="B361" s="6"/>
      <c r="C361" s="7"/>
      <c r="F361" s="8"/>
      <c r="G361" s="15"/>
      <c r="H361" s="10">
        <f>Tabla_Emitidas[[#This Row],[BASE IMPONIBLE]]*Tabla_Emitidas[[#This Row],[%]]</f>
        <v>0</v>
      </c>
      <c r="I361" s="10">
        <f>Tabla_Emitidas[[#This Row],[BASE IMPONIBLE]]+Tabla_Emitidas[[#This Row],[CUOTA IVA]]</f>
        <v>0</v>
      </c>
      <c r="J361" s="36" t="str">
        <f>TEXT(Tabla_Emitidas[[#This Row],[FECHA]],"MMMM")</f>
        <v>enero</v>
      </c>
    </row>
    <row r="362" spans="2:10" x14ac:dyDescent="0.3">
      <c r="B362" s="6"/>
      <c r="C362" s="7"/>
      <c r="F362" s="8"/>
      <c r="G362" s="15"/>
      <c r="H362" s="10">
        <f>Tabla_Emitidas[[#This Row],[BASE IMPONIBLE]]*Tabla_Emitidas[[#This Row],[%]]</f>
        <v>0</v>
      </c>
      <c r="I362" s="10">
        <f>Tabla_Emitidas[[#This Row],[BASE IMPONIBLE]]+Tabla_Emitidas[[#This Row],[CUOTA IVA]]</f>
        <v>0</v>
      </c>
      <c r="J362" s="36" t="str">
        <f>TEXT(Tabla_Emitidas[[#This Row],[FECHA]],"MMMM")</f>
        <v>enero</v>
      </c>
    </row>
    <row r="363" spans="2:10" x14ac:dyDescent="0.3">
      <c r="B363" s="6"/>
      <c r="C363" s="7"/>
      <c r="F363" s="8"/>
      <c r="G363" s="15"/>
      <c r="H363" s="10">
        <f>Tabla_Emitidas[[#This Row],[BASE IMPONIBLE]]*Tabla_Emitidas[[#This Row],[%]]</f>
        <v>0</v>
      </c>
      <c r="I363" s="10">
        <f>Tabla_Emitidas[[#This Row],[BASE IMPONIBLE]]+Tabla_Emitidas[[#This Row],[CUOTA IVA]]</f>
        <v>0</v>
      </c>
      <c r="J363" s="36" t="str">
        <f>TEXT(Tabla_Emitidas[[#This Row],[FECHA]],"MMMM")</f>
        <v>enero</v>
      </c>
    </row>
    <row r="364" spans="2:10" x14ac:dyDescent="0.3">
      <c r="B364" s="6"/>
      <c r="C364" s="7"/>
      <c r="F364" s="8"/>
      <c r="G364" s="15"/>
      <c r="H364" s="10">
        <f>Tabla_Emitidas[[#This Row],[BASE IMPONIBLE]]*Tabla_Emitidas[[#This Row],[%]]</f>
        <v>0</v>
      </c>
      <c r="I364" s="10">
        <f>Tabla_Emitidas[[#This Row],[BASE IMPONIBLE]]+Tabla_Emitidas[[#This Row],[CUOTA IVA]]</f>
        <v>0</v>
      </c>
      <c r="J364" s="36" t="str">
        <f>TEXT(Tabla_Emitidas[[#This Row],[FECHA]],"MMMM")</f>
        <v>enero</v>
      </c>
    </row>
    <row r="365" spans="2:10" x14ac:dyDescent="0.3">
      <c r="B365" s="6"/>
      <c r="C365" s="7"/>
      <c r="F365" s="8"/>
      <c r="G365" s="15"/>
      <c r="H365" s="10">
        <f>Tabla_Emitidas[[#This Row],[BASE IMPONIBLE]]*Tabla_Emitidas[[#This Row],[%]]</f>
        <v>0</v>
      </c>
      <c r="I365" s="10">
        <f>Tabla_Emitidas[[#This Row],[BASE IMPONIBLE]]+Tabla_Emitidas[[#This Row],[CUOTA IVA]]</f>
        <v>0</v>
      </c>
      <c r="J365" s="36" t="str">
        <f>TEXT(Tabla_Emitidas[[#This Row],[FECHA]],"MMMM")</f>
        <v>enero</v>
      </c>
    </row>
    <row r="366" spans="2:10" x14ac:dyDescent="0.3">
      <c r="B366" s="6"/>
      <c r="C366" s="7"/>
      <c r="F366" s="8"/>
      <c r="G366" s="15"/>
      <c r="H366" s="10">
        <f>Tabla_Emitidas[[#This Row],[BASE IMPONIBLE]]*Tabla_Emitidas[[#This Row],[%]]</f>
        <v>0</v>
      </c>
      <c r="I366" s="10">
        <f>Tabla_Emitidas[[#This Row],[BASE IMPONIBLE]]+Tabla_Emitidas[[#This Row],[CUOTA IVA]]</f>
        <v>0</v>
      </c>
      <c r="J366" s="36" t="str">
        <f>TEXT(Tabla_Emitidas[[#This Row],[FECHA]],"MMMM")</f>
        <v>enero</v>
      </c>
    </row>
    <row r="367" spans="2:10" x14ac:dyDescent="0.3">
      <c r="B367" s="6"/>
      <c r="C367" s="7"/>
      <c r="F367" s="8"/>
      <c r="G367" s="15"/>
      <c r="H367" s="10">
        <f>Tabla_Emitidas[[#This Row],[BASE IMPONIBLE]]*Tabla_Emitidas[[#This Row],[%]]</f>
        <v>0</v>
      </c>
      <c r="I367" s="10">
        <f>Tabla_Emitidas[[#This Row],[BASE IMPONIBLE]]+Tabla_Emitidas[[#This Row],[CUOTA IVA]]</f>
        <v>0</v>
      </c>
      <c r="J367" s="36" t="str">
        <f>TEXT(Tabla_Emitidas[[#This Row],[FECHA]],"MMMM")</f>
        <v>enero</v>
      </c>
    </row>
    <row r="368" spans="2:10" x14ac:dyDescent="0.3">
      <c r="B368" s="6"/>
      <c r="C368" s="7"/>
      <c r="F368" s="8"/>
      <c r="G368" s="15"/>
      <c r="H368" s="10">
        <f>Tabla_Emitidas[[#This Row],[BASE IMPONIBLE]]*Tabla_Emitidas[[#This Row],[%]]</f>
        <v>0</v>
      </c>
      <c r="I368" s="10">
        <f>Tabla_Emitidas[[#This Row],[BASE IMPONIBLE]]+Tabla_Emitidas[[#This Row],[CUOTA IVA]]</f>
        <v>0</v>
      </c>
      <c r="J368" s="36" t="str">
        <f>TEXT(Tabla_Emitidas[[#This Row],[FECHA]],"MMMM")</f>
        <v>enero</v>
      </c>
    </row>
    <row r="369" spans="2:10" x14ac:dyDescent="0.3">
      <c r="B369" s="6"/>
      <c r="C369" s="7"/>
      <c r="F369" s="8"/>
      <c r="G369" s="15"/>
      <c r="H369" s="10">
        <f>Tabla_Emitidas[[#This Row],[BASE IMPONIBLE]]*Tabla_Emitidas[[#This Row],[%]]</f>
        <v>0</v>
      </c>
      <c r="I369" s="10">
        <f>Tabla_Emitidas[[#This Row],[BASE IMPONIBLE]]+Tabla_Emitidas[[#This Row],[CUOTA IVA]]</f>
        <v>0</v>
      </c>
      <c r="J369" s="36" t="str">
        <f>TEXT(Tabla_Emitidas[[#This Row],[FECHA]],"MMMM")</f>
        <v>enero</v>
      </c>
    </row>
    <row r="370" spans="2:10" x14ac:dyDescent="0.3">
      <c r="B370" s="6"/>
      <c r="C370" s="7"/>
      <c r="F370" s="8"/>
      <c r="G370" s="15"/>
      <c r="H370" s="10">
        <f>Tabla_Emitidas[[#This Row],[BASE IMPONIBLE]]*Tabla_Emitidas[[#This Row],[%]]</f>
        <v>0</v>
      </c>
      <c r="I370" s="10">
        <f>Tabla_Emitidas[[#This Row],[BASE IMPONIBLE]]+Tabla_Emitidas[[#This Row],[CUOTA IVA]]</f>
        <v>0</v>
      </c>
      <c r="J370" s="36" t="str">
        <f>TEXT(Tabla_Emitidas[[#This Row],[FECHA]],"MMMM")</f>
        <v>enero</v>
      </c>
    </row>
    <row r="371" spans="2:10" x14ac:dyDescent="0.3">
      <c r="B371" s="6"/>
      <c r="C371" s="7"/>
      <c r="F371" s="8"/>
      <c r="G371" s="15"/>
      <c r="H371" s="10">
        <f>Tabla_Emitidas[[#This Row],[BASE IMPONIBLE]]*Tabla_Emitidas[[#This Row],[%]]</f>
        <v>0</v>
      </c>
      <c r="I371" s="10">
        <f>Tabla_Emitidas[[#This Row],[BASE IMPONIBLE]]+Tabla_Emitidas[[#This Row],[CUOTA IVA]]</f>
        <v>0</v>
      </c>
      <c r="J371" s="36" t="str">
        <f>TEXT(Tabla_Emitidas[[#This Row],[FECHA]],"MMMM")</f>
        <v>enero</v>
      </c>
    </row>
    <row r="372" spans="2:10" x14ac:dyDescent="0.3">
      <c r="B372" s="6"/>
      <c r="C372" s="7"/>
      <c r="F372" s="8"/>
      <c r="G372" s="15"/>
      <c r="H372" s="10">
        <f>Tabla_Emitidas[[#This Row],[BASE IMPONIBLE]]*Tabla_Emitidas[[#This Row],[%]]</f>
        <v>0</v>
      </c>
      <c r="I372" s="10">
        <f>Tabla_Emitidas[[#This Row],[BASE IMPONIBLE]]+Tabla_Emitidas[[#This Row],[CUOTA IVA]]</f>
        <v>0</v>
      </c>
      <c r="J372" s="36" t="str">
        <f>TEXT(Tabla_Emitidas[[#This Row],[FECHA]],"MMMM")</f>
        <v>enero</v>
      </c>
    </row>
    <row r="373" spans="2:10" x14ac:dyDescent="0.3">
      <c r="B373" s="6"/>
      <c r="C373" s="7"/>
      <c r="F373" s="8"/>
      <c r="G373" s="15"/>
      <c r="H373" s="10">
        <f>Tabla_Emitidas[[#This Row],[BASE IMPONIBLE]]*Tabla_Emitidas[[#This Row],[%]]</f>
        <v>0</v>
      </c>
      <c r="I373" s="10">
        <f>Tabla_Emitidas[[#This Row],[BASE IMPONIBLE]]+Tabla_Emitidas[[#This Row],[CUOTA IVA]]</f>
        <v>0</v>
      </c>
      <c r="J373" s="36" t="str">
        <f>TEXT(Tabla_Emitidas[[#This Row],[FECHA]],"MMMM")</f>
        <v>enero</v>
      </c>
    </row>
    <row r="374" spans="2:10" x14ac:dyDescent="0.3">
      <c r="B374" s="6"/>
      <c r="C374" s="7"/>
      <c r="F374" s="8"/>
      <c r="G374" s="15"/>
      <c r="H374" s="10">
        <f>Tabla_Emitidas[[#This Row],[BASE IMPONIBLE]]*Tabla_Emitidas[[#This Row],[%]]</f>
        <v>0</v>
      </c>
      <c r="I374" s="10">
        <f>Tabla_Emitidas[[#This Row],[BASE IMPONIBLE]]+Tabla_Emitidas[[#This Row],[CUOTA IVA]]</f>
        <v>0</v>
      </c>
      <c r="J374" s="36" t="str">
        <f>TEXT(Tabla_Emitidas[[#This Row],[FECHA]],"MMMM")</f>
        <v>enero</v>
      </c>
    </row>
    <row r="375" spans="2:10" x14ac:dyDescent="0.3">
      <c r="B375" s="6"/>
      <c r="C375" s="7"/>
      <c r="F375" s="8"/>
      <c r="G375" s="15"/>
      <c r="H375" s="10">
        <f>Tabla_Emitidas[[#This Row],[BASE IMPONIBLE]]*Tabla_Emitidas[[#This Row],[%]]</f>
        <v>0</v>
      </c>
      <c r="I375" s="10">
        <f>Tabla_Emitidas[[#This Row],[BASE IMPONIBLE]]+Tabla_Emitidas[[#This Row],[CUOTA IVA]]</f>
        <v>0</v>
      </c>
      <c r="J375" s="36" t="str">
        <f>TEXT(Tabla_Emitidas[[#This Row],[FECHA]],"MMMM")</f>
        <v>enero</v>
      </c>
    </row>
    <row r="376" spans="2:10" x14ac:dyDescent="0.3">
      <c r="B376" s="6"/>
      <c r="C376" s="7"/>
      <c r="F376" s="8"/>
      <c r="G376" s="15"/>
      <c r="H376" s="10">
        <f>Tabla_Emitidas[[#This Row],[BASE IMPONIBLE]]*Tabla_Emitidas[[#This Row],[%]]</f>
        <v>0</v>
      </c>
      <c r="I376" s="10">
        <f>Tabla_Emitidas[[#This Row],[BASE IMPONIBLE]]+Tabla_Emitidas[[#This Row],[CUOTA IVA]]</f>
        <v>0</v>
      </c>
      <c r="J376" s="36" t="str">
        <f>TEXT(Tabla_Emitidas[[#This Row],[FECHA]],"MMMM")</f>
        <v>enero</v>
      </c>
    </row>
    <row r="377" spans="2:10" x14ac:dyDescent="0.3">
      <c r="B377" s="6"/>
      <c r="C377" s="7"/>
      <c r="F377" s="8"/>
      <c r="G377" s="15"/>
      <c r="H377" s="10">
        <f>Tabla_Emitidas[[#This Row],[BASE IMPONIBLE]]*Tabla_Emitidas[[#This Row],[%]]</f>
        <v>0</v>
      </c>
      <c r="I377" s="10">
        <f>Tabla_Emitidas[[#This Row],[BASE IMPONIBLE]]+Tabla_Emitidas[[#This Row],[CUOTA IVA]]</f>
        <v>0</v>
      </c>
      <c r="J377" s="36" t="str">
        <f>TEXT(Tabla_Emitidas[[#This Row],[FECHA]],"MMMM")</f>
        <v>enero</v>
      </c>
    </row>
    <row r="378" spans="2:10" x14ac:dyDescent="0.3">
      <c r="B378" s="6"/>
      <c r="C378" s="7"/>
      <c r="F378" s="8"/>
      <c r="G378" s="15"/>
      <c r="H378" s="10">
        <f>Tabla_Emitidas[[#This Row],[BASE IMPONIBLE]]*Tabla_Emitidas[[#This Row],[%]]</f>
        <v>0</v>
      </c>
      <c r="I378" s="10">
        <f>Tabla_Emitidas[[#This Row],[BASE IMPONIBLE]]+Tabla_Emitidas[[#This Row],[CUOTA IVA]]</f>
        <v>0</v>
      </c>
      <c r="J378" s="36" t="str">
        <f>TEXT(Tabla_Emitidas[[#This Row],[FECHA]],"MMMM")</f>
        <v>enero</v>
      </c>
    </row>
    <row r="379" spans="2:10" x14ac:dyDescent="0.3">
      <c r="B379" s="6"/>
      <c r="C379" s="7"/>
      <c r="F379" s="8"/>
      <c r="G379" s="15"/>
      <c r="H379" s="10">
        <f>Tabla_Emitidas[[#This Row],[BASE IMPONIBLE]]*Tabla_Emitidas[[#This Row],[%]]</f>
        <v>0</v>
      </c>
      <c r="I379" s="10">
        <f>Tabla_Emitidas[[#This Row],[BASE IMPONIBLE]]+Tabla_Emitidas[[#This Row],[CUOTA IVA]]</f>
        <v>0</v>
      </c>
      <c r="J379" s="36" t="str">
        <f>TEXT(Tabla_Emitidas[[#This Row],[FECHA]],"MMMM")</f>
        <v>enero</v>
      </c>
    </row>
    <row r="380" spans="2:10" x14ac:dyDescent="0.3">
      <c r="B380" s="6"/>
      <c r="C380" s="7"/>
      <c r="F380" s="8"/>
      <c r="G380" s="15"/>
      <c r="H380" s="10">
        <f>Tabla_Emitidas[[#This Row],[BASE IMPONIBLE]]*Tabla_Emitidas[[#This Row],[%]]</f>
        <v>0</v>
      </c>
      <c r="I380" s="10">
        <f>Tabla_Emitidas[[#This Row],[BASE IMPONIBLE]]+Tabla_Emitidas[[#This Row],[CUOTA IVA]]</f>
        <v>0</v>
      </c>
      <c r="J380" s="36" t="str">
        <f>TEXT(Tabla_Emitidas[[#This Row],[FECHA]],"MMMM")</f>
        <v>enero</v>
      </c>
    </row>
    <row r="381" spans="2:10" x14ac:dyDescent="0.3">
      <c r="B381" s="6"/>
      <c r="C381" s="7"/>
      <c r="F381" s="8"/>
      <c r="G381" s="15"/>
      <c r="H381" s="10">
        <f>Tabla_Emitidas[[#This Row],[BASE IMPONIBLE]]*Tabla_Emitidas[[#This Row],[%]]</f>
        <v>0</v>
      </c>
      <c r="I381" s="10">
        <f>Tabla_Emitidas[[#This Row],[BASE IMPONIBLE]]+Tabla_Emitidas[[#This Row],[CUOTA IVA]]</f>
        <v>0</v>
      </c>
      <c r="J381" s="36" t="str">
        <f>TEXT(Tabla_Emitidas[[#This Row],[FECHA]],"MMMM")</f>
        <v>enero</v>
      </c>
    </row>
    <row r="382" spans="2:10" x14ac:dyDescent="0.3">
      <c r="B382" s="6"/>
      <c r="C382" s="7"/>
      <c r="F382" s="8"/>
      <c r="G382" s="15"/>
      <c r="H382" s="10">
        <f>Tabla_Emitidas[[#This Row],[BASE IMPONIBLE]]*Tabla_Emitidas[[#This Row],[%]]</f>
        <v>0</v>
      </c>
      <c r="I382" s="10">
        <f>Tabla_Emitidas[[#This Row],[BASE IMPONIBLE]]+Tabla_Emitidas[[#This Row],[CUOTA IVA]]</f>
        <v>0</v>
      </c>
      <c r="J382" s="36" t="str">
        <f>TEXT(Tabla_Emitidas[[#This Row],[FECHA]],"MMMM")</f>
        <v>enero</v>
      </c>
    </row>
    <row r="383" spans="2:10" x14ac:dyDescent="0.3">
      <c r="B383" s="6"/>
      <c r="C383" s="7"/>
      <c r="F383" s="8"/>
      <c r="G383" s="15"/>
      <c r="H383" s="10">
        <f>Tabla_Emitidas[[#This Row],[BASE IMPONIBLE]]*Tabla_Emitidas[[#This Row],[%]]</f>
        <v>0</v>
      </c>
      <c r="I383" s="10">
        <f>Tabla_Emitidas[[#This Row],[BASE IMPONIBLE]]+Tabla_Emitidas[[#This Row],[CUOTA IVA]]</f>
        <v>0</v>
      </c>
      <c r="J383" s="36" t="str">
        <f>TEXT(Tabla_Emitidas[[#This Row],[FECHA]],"MMMM")</f>
        <v>enero</v>
      </c>
    </row>
    <row r="384" spans="2:10" x14ac:dyDescent="0.3">
      <c r="B384" s="6"/>
      <c r="C384" s="7"/>
      <c r="F384" s="8"/>
      <c r="G384" s="15"/>
      <c r="H384" s="10">
        <f>Tabla_Emitidas[[#This Row],[BASE IMPONIBLE]]*Tabla_Emitidas[[#This Row],[%]]</f>
        <v>0</v>
      </c>
      <c r="I384" s="10">
        <f>Tabla_Emitidas[[#This Row],[BASE IMPONIBLE]]+Tabla_Emitidas[[#This Row],[CUOTA IVA]]</f>
        <v>0</v>
      </c>
      <c r="J384" s="36" t="str">
        <f>TEXT(Tabla_Emitidas[[#This Row],[FECHA]],"MMMM")</f>
        <v>enero</v>
      </c>
    </row>
    <row r="385" spans="2:10" x14ac:dyDescent="0.3">
      <c r="B385" s="6"/>
      <c r="C385" s="7"/>
      <c r="F385" s="8"/>
      <c r="G385" s="15"/>
      <c r="H385" s="10">
        <f>Tabla_Emitidas[[#This Row],[BASE IMPONIBLE]]*Tabla_Emitidas[[#This Row],[%]]</f>
        <v>0</v>
      </c>
      <c r="I385" s="10">
        <f>Tabla_Emitidas[[#This Row],[BASE IMPONIBLE]]+Tabla_Emitidas[[#This Row],[CUOTA IVA]]</f>
        <v>0</v>
      </c>
      <c r="J385" s="36" t="str">
        <f>TEXT(Tabla_Emitidas[[#This Row],[FECHA]],"MMMM")</f>
        <v>enero</v>
      </c>
    </row>
    <row r="386" spans="2:10" x14ac:dyDescent="0.3">
      <c r="B386" s="6"/>
      <c r="C386" s="7"/>
      <c r="F386" s="8"/>
      <c r="G386" s="15"/>
      <c r="H386" s="10">
        <f>Tabla_Emitidas[[#This Row],[BASE IMPONIBLE]]*Tabla_Emitidas[[#This Row],[%]]</f>
        <v>0</v>
      </c>
      <c r="I386" s="10">
        <f>Tabla_Emitidas[[#This Row],[BASE IMPONIBLE]]+Tabla_Emitidas[[#This Row],[CUOTA IVA]]</f>
        <v>0</v>
      </c>
      <c r="J386" s="36" t="str">
        <f>TEXT(Tabla_Emitidas[[#This Row],[FECHA]],"MMMM")</f>
        <v>enero</v>
      </c>
    </row>
    <row r="387" spans="2:10" x14ac:dyDescent="0.3">
      <c r="B387" s="6"/>
      <c r="C387" s="7"/>
      <c r="F387" s="8"/>
      <c r="G387" s="15"/>
      <c r="H387" s="10">
        <f>Tabla_Emitidas[[#This Row],[BASE IMPONIBLE]]*Tabla_Emitidas[[#This Row],[%]]</f>
        <v>0</v>
      </c>
      <c r="I387" s="10">
        <f>Tabla_Emitidas[[#This Row],[BASE IMPONIBLE]]+Tabla_Emitidas[[#This Row],[CUOTA IVA]]</f>
        <v>0</v>
      </c>
      <c r="J387" s="36" t="str">
        <f>TEXT(Tabla_Emitidas[[#This Row],[FECHA]],"MMMM")</f>
        <v>enero</v>
      </c>
    </row>
    <row r="388" spans="2:10" x14ac:dyDescent="0.3">
      <c r="B388" s="6"/>
      <c r="C388" s="7"/>
      <c r="F388" s="8"/>
      <c r="G388" s="15"/>
      <c r="H388" s="10">
        <f>Tabla_Emitidas[[#This Row],[BASE IMPONIBLE]]*Tabla_Emitidas[[#This Row],[%]]</f>
        <v>0</v>
      </c>
      <c r="I388" s="10">
        <f>Tabla_Emitidas[[#This Row],[BASE IMPONIBLE]]+Tabla_Emitidas[[#This Row],[CUOTA IVA]]</f>
        <v>0</v>
      </c>
      <c r="J388" s="36" t="str">
        <f>TEXT(Tabla_Emitidas[[#This Row],[FECHA]],"MMMM")</f>
        <v>enero</v>
      </c>
    </row>
    <row r="389" spans="2:10" x14ac:dyDescent="0.3">
      <c r="B389" s="6"/>
      <c r="C389" s="7"/>
      <c r="F389" s="8"/>
      <c r="G389" s="15"/>
      <c r="H389" s="10">
        <f>Tabla_Emitidas[[#This Row],[BASE IMPONIBLE]]*Tabla_Emitidas[[#This Row],[%]]</f>
        <v>0</v>
      </c>
      <c r="I389" s="10">
        <f>Tabla_Emitidas[[#This Row],[BASE IMPONIBLE]]+Tabla_Emitidas[[#This Row],[CUOTA IVA]]</f>
        <v>0</v>
      </c>
      <c r="J389" s="36" t="str">
        <f>TEXT(Tabla_Emitidas[[#This Row],[FECHA]],"MMMM")</f>
        <v>enero</v>
      </c>
    </row>
    <row r="390" spans="2:10" x14ac:dyDescent="0.3">
      <c r="B390" s="6"/>
      <c r="C390" s="7"/>
      <c r="F390" s="8"/>
      <c r="G390" s="15"/>
      <c r="H390" s="10">
        <f>Tabla_Emitidas[[#This Row],[BASE IMPONIBLE]]*Tabla_Emitidas[[#This Row],[%]]</f>
        <v>0</v>
      </c>
      <c r="I390" s="10">
        <f>Tabla_Emitidas[[#This Row],[BASE IMPONIBLE]]+Tabla_Emitidas[[#This Row],[CUOTA IVA]]</f>
        <v>0</v>
      </c>
      <c r="J390" s="36" t="str">
        <f>TEXT(Tabla_Emitidas[[#This Row],[FECHA]],"MMMM")</f>
        <v>enero</v>
      </c>
    </row>
    <row r="391" spans="2:10" x14ac:dyDescent="0.3">
      <c r="B391" s="6"/>
      <c r="C391" s="7"/>
      <c r="F391" s="8"/>
      <c r="G391" s="15"/>
      <c r="H391" s="10">
        <f>Tabla_Emitidas[[#This Row],[BASE IMPONIBLE]]*Tabla_Emitidas[[#This Row],[%]]</f>
        <v>0</v>
      </c>
      <c r="I391" s="10">
        <f>Tabla_Emitidas[[#This Row],[BASE IMPONIBLE]]+Tabla_Emitidas[[#This Row],[CUOTA IVA]]</f>
        <v>0</v>
      </c>
      <c r="J391" s="36" t="str">
        <f>TEXT(Tabla_Emitidas[[#This Row],[FECHA]],"MMMM")</f>
        <v>enero</v>
      </c>
    </row>
    <row r="392" spans="2:10" x14ac:dyDescent="0.3">
      <c r="B392" s="6"/>
      <c r="C392" s="7"/>
      <c r="F392" s="8"/>
      <c r="G392" s="15"/>
      <c r="H392" s="10">
        <f>Tabla_Emitidas[[#This Row],[BASE IMPONIBLE]]*Tabla_Emitidas[[#This Row],[%]]</f>
        <v>0</v>
      </c>
      <c r="I392" s="10">
        <f>Tabla_Emitidas[[#This Row],[BASE IMPONIBLE]]+Tabla_Emitidas[[#This Row],[CUOTA IVA]]</f>
        <v>0</v>
      </c>
      <c r="J392" s="36" t="str">
        <f>TEXT(Tabla_Emitidas[[#This Row],[FECHA]],"MMMM")</f>
        <v>enero</v>
      </c>
    </row>
    <row r="393" spans="2:10" x14ac:dyDescent="0.3">
      <c r="B393" s="6"/>
      <c r="C393" s="7"/>
      <c r="F393" s="8"/>
      <c r="G393" s="15"/>
      <c r="H393" s="10">
        <f>Tabla_Emitidas[[#This Row],[BASE IMPONIBLE]]*Tabla_Emitidas[[#This Row],[%]]</f>
        <v>0</v>
      </c>
      <c r="I393" s="10">
        <f>Tabla_Emitidas[[#This Row],[BASE IMPONIBLE]]+Tabla_Emitidas[[#This Row],[CUOTA IVA]]</f>
        <v>0</v>
      </c>
      <c r="J393" s="36" t="str">
        <f>TEXT(Tabla_Emitidas[[#This Row],[FECHA]],"MMMM")</f>
        <v>enero</v>
      </c>
    </row>
    <row r="394" spans="2:10" x14ac:dyDescent="0.3">
      <c r="B394" s="6"/>
      <c r="C394" s="7"/>
      <c r="F394" s="8"/>
      <c r="G394" s="15"/>
      <c r="H394" s="10">
        <f>Tabla_Emitidas[[#This Row],[BASE IMPONIBLE]]*Tabla_Emitidas[[#This Row],[%]]</f>
        <v>0</v>
      </c>
      <c r="I394" s="10">
        <f>Tabla_Emitidas[[#This Row],[BASE IMPONIBLE]]+Tabla_Emitidas[[#This Row],[CUOTA IVA]]</f>
        <v>0</v>
      </c>
      <c r="J394" s="36" t="str">
        <f>TEXT(Tabla_Emitidas[[#This Row],[FECHA]],"MMMM")</f>
        <v>enero</v>
      </c>
    </row>
    <row r="395" spans="2:10" x14ac:dyDescent="0.3">
      <c r="B395" s="6"/>
      <c r="C395" s="7"/>
      <c r="F395" s="8"/>
      <c r="G395" s="15"/>
      <c r="H395" s="10">
        <f>Tabla_Emitidas[[#This Row],[BASE IMPONIBLE]]*Tabla_Emitidas[[#This Row],[%]]</f>
        <v>0</v>
      </c>
      <c r="I395" s="10">
        <f>Tabla_Emitidas[[#This Row],[BASE IMPONIBLE]]+Tabla_Emitidas[[#This Row],[CUOTA IVA]]</f>
        <v>0</v>
      </c>
      <c r="J395" s="36" t="str">
        <f>TEXT(Tabla_Emitidas[[#This Row],[FECHA]],"MMMM")</f>
        <v>enero</v>
      </c>
    </row>
    <row r="396" spans="2:10" x14ac:dyDescent="0.3">
      <c r="B396" s="6"/>
      <c r="C396" s="7"/>
      <c r="F396" s="8"/>
      <c r="G396" s="15"/>
      <c r="H396" s="10">
        <f>Tabla_Emitidas[[#This Row],[BASE IMPONIBLE]]*Tabla_Emitidas[[#This Row],[%]]</f>
        <v>0</v>
      </c>
      <c r="I396" s="10">
        <f>Tabla_Emitidas[[#This Row],[BASE IMPONIBLE]]+Tabla_Emitidas[[#This Row],[CUOTA IVA]]</f>
        <v>0</v>
      </c>
      <c r="J396" s="36" t="str">
        <f>TEXT(Tabla_Emitidas[[#This Row],[FECHA]],"MMMM")</f>
        <v>enero</v>
      </c>
    </row>
    <row r="397" spans="2:10" x14ac:dyDescent="0.3">
      <c r="B397" s="6"/>
      <c r="C397" s="7"/>
      <c r="F397" s="8"/>
      <c r="G397" s="15"/>
      <c r="H397" s="10">
        <f>Tabla_Emitidas[[#This Row],[BASE IMPONIBLE]]*Tabla_Emitidas[[#This Row],[%]]</f>
        <v>0</v>
      </c>
      <c r="I397" s="10">
        <f>Tabla_Emitidas[[#This Row],[BASE IMPONIBLE]]+Tabla_Emitidas[[#This Row],[CUOTA IVA]]</f>
        <v>0</v>
      </c>
      <c r="J397" s="36" t="str">
        <f>TEXT(Tabla_Emitidas[[#This Row],[FECHA]],"MMMM")</f>
        <v>enero</v>
      </c>
    </row>
    <row r="398" spans="2:10" x14ac:dyDescent="0.3">
      <c r="B398" s="6"/>
      <c r="C398" s="7"/>
      <c r="F398" s="8"/>
      <c r="G398" s="15"/>
      <c r="H398" s="10">
        <f>Tabla_Emitidas[[#This Row],[BASE IMPONIBLE]]*Tabla_Emitidas[[#This Row],[%]]</f>
        <v>0</v>
      </c>
      <c r="I398" s="10">
        <f>Tabla_Emitidas[[#This Row],[BASE IMPONIBLE]]+Tabla_Emitidas[[#This Row],[CUOTA IVA]]</f>
        <v>0</v>
      </c>
      <c r="J398" s="36" t="str">
        <f>TEXT(Tabla_Emitidas[[#This Row],[FECHA]],"MMMM")</f>
        <v>enero</v>
      </c>
    </row>
    <row r="399" spans="2:10" x14ac:dyDescent="0.3">
      <c r="B399" s="6"/>
      <c r="C399" s="7"/>
      <c r="F399" s="8"/>
      <c r="G399" s="15"/>
      <c r="H399" s="10">
        <f>Tabla_Emitidas[[#This Row],[BASE IMPONIBLE]]*Tabla_Emitidas[[#This Row],[%]]</f>
        <v>0</v>
      </c>
      <c r="I399" s="10">
        <f>Tabla_Emitidas[[#This Row],[BASE IMPONIBLE]]+Tabla_Emitidas[[#This Row],[CUOTA IVA]]</f>
        <v>0</v>
      </c>
      <c r="J399" s="36" t="str">
        <f>TEXT(Tabla_Emitidas[[#This Row],[FECHA]],"MMMM")</f>
        <v>enero</v>
      </c>
    </row>
    <row r="400" spans="2:10" x14ac:dyDescent="0.3">
      <c r="B400" s="6"/>
      <c r="C400" s="7"/>
      <c r="F400" s="8"/>
      <c r="G400" s="15"/>
      <c r="H400" s="10">
        <f>Tabla_Emitidas[[#This Row],[BASE IMPONIBLE]]*Tabla_Emitidas[[#This Row],[%]]</f>
        <v>0</v>
      </c>
      <c r="I400" s="10">
        <f>Tabla_Emitidas[[#This Row],[BASE IMPONIBLE]]+Tabla_Emitidas[[#This Row],[CUOTA IVA]]</f>
        <v>0</v>
      </c>
      <c r="J400" s="36" t="str">
        <f>TEXT(Tabla_Emitidas[[#This Row],[FECHA]],"MMMM")</f>
        <v>enero</v>
      </c>
    </row>
    <row r="401" spans="2:10" x14ac:dyDescent="0.3">
      <c r="B401" s="6"/>
      <c r="C401" s="7"/>
      <c r="F401" s="8"/>
      <c r="G401" s="15"/>
      <c r="H401" s="10">
        <f>Tabla_Emitidas[[#This Row],[BASE IMPONIBLE]]*Tabla_Emitidas[[#This Row],[%]]</f>
        <v>0</v>
      </c>
      <c r="I401" s="10">
        <f>Tabla_Emitidas[[#This Row],[BASE IMPONIBLE]]+Tabla_Emitidas[[#This Row],[CUOTA IVA]]</f>
        <v>0</v>
      </c>
      <c r="J401" s="36" t="str">
        <f>TEXT(Tabla_Emitidas[[#This Row],[FECHA]],"MMMM")</f>
        <v>enero</v>
      </c>
    </row>
    <row r="402" spans="2:10" x14ac:dyDescent="0.3">
      <c r="B402" s="6"/>
      <c r="C402" s="7"/>
      <c r="F402" s="8"/>
      <c r="G402" s="15"/>
      <c r="H402" s="10">
        <f>Tabla_Emitidas[[#This Row],[BASE IMPONIBLE]]*Tabla_Emitidas[[#This Row],[%]]</f>
        <v>0</v>
      </c>
      <c r="I402" s="10">
        <f>Tabla_Emitidas[[#This Row],[BASE IMPONIBLE]]+Tabla_Emitidas[[#This Row],[CUOTA IVA]]</f>
        <v>0</v>
      </c>
      <c r="J402" s="36" t="str">
        <f>TEXT(Tabla_Emitidas[[#This Row],[FECHA]],"MMMM")</f>
        <v>enero</v>
      </c>
    </row>
    <row r="403" spans="2:10" x14ac:dyDescent="0.3">
      <c r="B403" s="6"/>
      <c r="C403" s="7"/>
      <c r="F403" s="8"/>
      <c r="G403" s="15"/>
      <c r="H403" s="10">
        <f>Tabla_Emitidas[[#This Row],[BASE IMPONIBLE]]*Tabla_Emitidas[[#This Row],[%]]</f>
        <v>0</v>
      </c>
      <c r="I403" s="10">
        <f>Tabla_Emitidas[[#This Row],[BASE IMPONIBLE]]+Tabla_Emitidas[[#This Row],[CUOTA IVA]]</f>
        <v>0</v>
      </c>
      <c r="J403" s="36" t="str">
        <f>TEXT(Tabla_Emitidas[[#This Row],[FECHA]],"MMMM")</f>
        <v>enero</v>
      </c>
    </row>
    <row r="404" spans="2:10" x14ac:dyDescent="0.3">
      <c r="B404" s="6"/>
      <c r="C404" s="7"/>
      <c r="F404" s="8"/>
      <c r="G404" s="15"/>
      <c r="H404" s="10">
        <f>Tabla_Emitidas[[#This Row],[BASE IMPONIBLE]]*Tabla_Emitidas[[#This Row],[%]]</f>
        <v>0</v>
      </c>
      <c r="I404" s="10">
        <f>Tabla_Emitidas[[#This Row],[BASE IMPONIBLE]]+Tabla_Emitidas[[#This Row],[CUOTA IVA]]</f>
        <v>0</v>
      </c>
      <c r="J404" s="36" t="str">
        <f>TEXT(Tabla_Emitidas[[#This Row],[FECHA]],"MMMM")</f>
        <v>enero</v>
      </c>
    </row>
    <row r="405" spans="2:10" x14ac:dyDescent="0.3">
      <c r="B405" s="6"/>
      <c r="C405" s="7"/>
      <c r="F405" s="8"/>
      <c r="G405" s="15"/>
      <c r="H405" s="10">
        <f>Tabla_Emitidas[[#This Row],[BASE IMPONIBLE]]*Tabla_Emitidas[[#This Row],[%]]</f>
        <v>0</v>
      </c>
      <c r="I405" s="10">
        <f>Tabla_Emitidas[[#This Row],[BASE IMPONIBLE]]+Tabla_Emitidas[[#This Row],[CUOTA IVA]]</f>
        <v>0</v>
      </c>
      <c r="J405" s="36" t="str">
        <f>TEXT(Tabla_Emitidas[[#This Row],[FECHA]],"MMMM")</f>
        <v>enero</v>
      </c>
    </row>
    <row r="406" spans="2:10" x14ac:dyDescent="0.3">
      <c r="B406" s="6"/>
      <c r="C406" s="7"/>
      <c r="F406" s="8"/>
      <c r="G406" s="15"/>
      <c r="H406" s="10">
        <f>Tabla_Emitidas[[#This Row],[BASE IMPONIBLE]]*Tabla_Emitidas[[#This Row],[%]]</f>
        <v>0</v>
      </c>
      <c r="I406" s="10">
        <f>Tabla_Emitidas[[#This Row],[BASE IMPONIBLE]]+Tabla_Emitidas[[#This Row],[CUOTA IVA]]</f>
        <v>0</v>
      </c>
      <c r="J406" s="36" t="str">
        <f>TEXT(Tabla_Emitidas[[#This Row],[FECHA]],"MMMM")</f>
        <v>enero</v>
      </c>
    </row>
    <row r="407" spans="2:10" x14ac:dyDescent="0.3">
      <c r="B407" s="6"/>
      <c r="C407" s="7"/>
      <c r="F407" s="8"/>
      <c r="G407" s="15"/>
      <c r="H407" s="10">
        <f>Tabla_Emitidas[[#This Row],[BASE IMPONIBLE]]*Tabla_Emitidas[[#This Row],[%]]</f>
        <v>0</v>
      </c>
      <c r="I407" s="10">
        <f>Tabla_Emitidas[[#This Row],[BASE IMPONIBLE]]+Tabla_Emitidas[[#This Row],[CUOTA IVA]]</f>
        <v>0</v>
      </c>
      <c r="J407" s="36" t="str">
        <f>TEXT(Tabla_Emitidas[[#This Row],[FECHA]],"MMMM")</f>
        <v>enero</v>
      </c>
    </row>
    <row r="408" spans="2:10" x14ac:dyDescent="0.3">
      <c r="B408" s="6"/>
      <c r="C408" s="7"/>
      <c r="F408" s="8"/>
      <c r="G408" s="15"/>
      <c r="H408" s="10">
        <f>Tabla_Emitidas[[#This Row],[BASE IMPONIBLE]]*Tabla_Emitidas[[#This Row],[%]]</f>
        <v>0</v>
      </c>
      <c r="I408" s="10">
        <f>Tabla_Emitidas[[#This Row],[BASE IMPONIBLE]]+Tabla_Emitidas[[#This Row],[CUOTA IVA]]</f>
        <v>0</v>
      </c>
      <c r="J408" s="36" t="str">
        <f>TEXT(Tabla_Emitidas[[#This Row],[FECHA]],"MMMM")</f>
        <v>enero</v>
      </c>
    </row>
    <row r="409" spans="2:10" x14ac:dyDescent="0.3">
      <c r="B409" s="6"/>
      <c r="C409" s="7"/>
      <c r="F409" s="8"/>
      <c r="G409" s="15"/>
      <c r="H409" s="10">
        <f>Tabla_Emitidas[[#This Row],[BASE IMPONIBLE]]*Tabla_Emitidas[[#This Row],[%]]</f>
        <v>0</v>
      </c>
      <c r="I409" s="10">
        <f>Tabla_Emitidas[[#This Row],[BASE IMPONIBLE]]+Tabla_Emitidas[[#This Row],[CUOTA IVA]]</f>
        <v>0</v>
      </c>
      <c r="J409" s="36" t="str">
        <f>TEXT(Tabla_Emitidas[[#This Row],[FECHA]],"MMMM")</f>
        <v>enero</v>
      </c>
    </row>
    <row r="410" spans="2:10" x14ac:dyDescent="0.3">
      <c r="B410" s="6"/>
      <c r="C410" s="7"/>
      <c r="F410" s="8"/>
      <c r="G410" s="15"/>
      <c r="H410" s="10">
        <f>Tabla_Emitidas[[#This Row],[BASE IMPONIBLE]]*Tabla_Emitidas[[#This Row],[%]]</f>
        <v>0</v>
      </c>
      <c r="I410" s="10">
        <f>Tabla_Emitidas[[#This Row],[BASE IMPONIBLE]]+Tabla_Emitidas[[#This Row],[CUOTA IVA]]</f>
        <v>0</v>
      </c>
      <c r="J410" s="36" t="str">
        <f>TEXT(Tabla_Emitidas[[#This Row],[FECHA]],"MMMM")</f>
        <v>enero</v>
      </c>
    </row>
    <row r="411" spans="2:10" x14ac:dyDescent="0.3">
      <c r="B411" s="6"/>
      <c r="C411" s="7"/>
      <c r="F411" s="8"/>
      <c r="G411" s="15"/>
      <c r="H411" s="10">
        <f>Tabla_Emitidas[[#This Row],[BASE IMPONIBLE]]*Tabla_Emitidas[[#This Row],[%]]</f>
        <v>0</v>
      </c>
      <c r="I411" s="10">
        <f>Tabla_Emitidas[[#This Row],[BASE IMPONIBLE]]+Tabla_Emitidas[[#This Row],[CUOTA IVA]]</f>
        <v>0</v>
      </c>
      <c r="J411" s="36" t="str">
        <f>TEXT(Tabla_Emitidas[[#This Row],[FECHA]],"MMMM")</f>
        <v>enero</v>
      </c>
    </row>
    <row r="412" spans="2:10" x14ac:dyDescent="0.3">
      <c r="B412" s="6"/>
      <c r="C412" s="7"/>
      <c r="F412" s="8"/>
      <c r="G412" s="15"/>
      <c r="H412" s="10">
        <f>Tabla_Emitidas[[#This Row],[BASE IMPONIBLE]]*Tabla_Emitidas[[#This Row],[%]]</f>
        <v>0</v>
      </c>
      <c r="I412" s="10">
        <f>Tabla_Emitidas[[#This Row],[BASE IMPONIBLE]]+Tabla_Emitidas[[#This Row],[CUOTA IVA]]</f>
        <v>0</v>
      </c>
      <c r="J412" s="36" t="str">
        <f>TEXT(Tabla_Emitidas[[#This Row],[FECHA]],"MMMM")</f>
        <v>enero</v>
      </c>
    </row>
    <row r="413" spans="2:10" x14ac:dyDescent="0.3">
      <c r="B413" s="6"/>
      <c r="C413" s="7"/>
      <c r="F413" s="8"/>
      <c r="G413" s="15"/>
      <c r="H413" s="10">
        <f>Tabla_Emitidas[[#This Row],[BASE IMPONIBLE]]*Tabla_Emitidas[[#This Row],[%]]</f>
        <v>0</v>
      </c>
      <c r="I413" s="10">
        <f>Tabla_Emitidas[[#This Row],[BASE IMPONIBLE]]+Tabla_Emitidas[[#This Row],[CUOTA IVA]]</f>
        <v>0</v>
      </c>
      <c r="J413" s="36" t="str">
        <f>TEXT(Tabla_Emitidas[[#This Row],[FECHA]],"MMMM")</f>
        <v>enero</v>
      </c>
    </row>
    <row r="414" spans="2:10" x14ac:dyDescent="0.3">
      <c r="B414" s="6"/>
      <c r="C414" s="7"/>
      <c r="F414" s="8"/>
      <c r="G414" s="15"/>
      <c r="H414" s="10">
        <f>Tabla_Emitidas[[#This Row],[BASE IMPONIBLE]]*Tabla_Emitidas[[#This Row],[%]]</f>
        <v>0</v>
      </c>
      <c r="I414" s="10">
        <f>Tabla_Emitidas[[#This Row],[BASE IMPONIBLE]]+Tabla_Emitidas[[#This Row],[CUOTA IVA]]</f>
        <v>0</v>
      </c>
      <c r="J414" s="36" t="str">
        <f>TEXT(Tabla_Emitidas[[#This Row],[FECHA]],"MMMM")</f>
        <v>enero</v>
      </c>
    </row>
    <row r="415" spans="2:10" x14ac:dyDescent="0.3">
      <c r="B415" s="6"/>
      <c r="C415" s="7"/>
      <c r="F415" s="8"/>
      <c r="G415" s="15"/>
      <c r="H415" s="10">
        <f>Tabla_Emitidas[[#This Row],[BASE IMPONIBLE]]*Tabla_Emitidas[[#This Row],[%]]</f>
        <v>0</v>
      </c>
      <c r="I415" s="10">
        <f>Tabla_Emitidas[[#This Row],[BASE IMPONIBLE]]+Tabla_Emitidas[[#This Row],[CUOTA IVA]]</f>
        <v>0</v>
      </c>
      <c r="J415" s="36" t="str">
        <f>TEXT(Tabla_Emitidas[[#This Row],[FECHA]],"MMMM")</f>
        <v>enero</v>
      </c>
    </row>
    <row r="416" spans="2:10" x14ac:dyDescent="0.3">
      <c r="B416" s="6"/>
      <c r="C416" s="7"/>
      <c r="F416" s="8"/>
      <c r="G416" s="15"/>
      <c r="H416" s="10">
        <f>Tabla_Emitidas[[#This Row],[BASE IMPONIBLE]]*Tabla_Emitidas[[#This Row],[%]]</f>
        <v>0</v>
      </c>
      <c r="I416" s="10">
        <f>Tabla_Emitidas[[#This Row],[BASE IMPONIBLE]]+Tabla_Emitidas[[#This Row],[CUOTA IVA]]</f>
        <v>0</v>
      </c>
      <c r="J416" s="36" t="str">
        <f>TEXT(Tabla_Emitidas[[#This Row],[FECHA]],"MMMM")</f>
        <v>enero</v>
      </c>
    </row>
    <row r="417" spans="2:10" x14ac:dyDescent="0.3">
      <c r="B417" s="6"/>
      <c r="C417" s="7"/>
      <c r="F417" s="8"/>
      <c r="G417" s="15"/>
      <c r="H417" s="10">
        <f>Tabla_Emitidas[[#This Row],[BASE IMPONIBLE]]*Tabla_Emitidas[[#This Row],[%]]</f>
        <v>0</v>
      </c>
      <c r="I417" s="10">
        <f>Tabla_Emitidas[[#This Row],[BASE IMPONIBLE]]+Tabla_Emitidas[[#This Row],[CUOTA IVA]]</f>
        <v>0</v>
      </c>
      <c r="J417" s="36" t="str">
        <f>TEXT(Tabla_Emitidas[[#This Row],[FECHA]],"MMMM")</f>
        <v>enero</v>
      </c>
    </row>
    <row r="418" spans="2:10" x14ac:dyDescent="0.3">
      <c r="B418" s="6"/>
      <c r="C418" s="7"/>
      <c r="F418" s="8"/>
      <c r="G418" s="15"/>
      <c r="H418" s="10">
        <f>Tabla_Emitidas[[#This Row],[BASE IMPONIBLE]]*Tabla_Emitidas[[#This Row],[%]]</f>
        <v>0</v>
      </c>
      <c r="I418" s="10">
        <f>Tabla_Emitidas[[#This Row],[BASE IMPONIBLE]]+Tabla_Emitidas[[#This Row],[CUOTA IVA]]</f>
        <v>0</v>
      </c>
      <c r="J418" s="36" t="str">
        <f>TEXT(Tabla_Emitidas[[#This Row],[FECHA]],"MMMM")</f>
        <v>enero</v>
      </c>
    </row>
    <row r="419" spans="2:10" x14ac:dyDescent="0.3">
      <c r="B419" s="6"/>
      <c r="C419" s="7"/>
      <c r="F419" s="8"/>
      <c r="G419" s="15"/>
      <c r="H419" s="10">
        <f>Tabla_Emitidas[[#This Row],[BASE IMPONIBLE]]*Tabla_Emitidas[[#This Row],[%]]</f>
        <v>0</v>
      </c>
      <c r="I419" s="10">
        <f>Tabla_Emitidas[[#This Row],[BASE IMPONIBLE]]+Tabla_Emitidas[[#This Row],[CUOTA IVA]]</f>
        <v>0</v>
      </c>
      <c r="J419" s="36" t="str">
        <f>TEXT(Tabla_Emitidas[[#This Row],[FECHA]],"MMMM")</f>
        <v>enero</v>
      </c>
    </row>
    <row r="420" spans="2:10" x14ac:dyDescent="0.3">
      <c r="B420" s="6"/>
      <c r="C420" s="7"/>
      <c r="F420" s="8"/>
      <c r="G420" s="15"/>
      <c r="H420" s="10">
        <f>Tabla_Emitidas[[#This Row],[BASE IMPONIBLE]]*Tabla_Emitidas[[#This Row],[%]]</f>
        <v>0</v>
      </c>
      <c r="I420" s="10">
        <f>Tabla_Emitidas[[#This Row],[BASE IMPONIBLE]]+Tabla_Emitidas[[#This Row],[CUOTA IVA]]</f>
        <v>0</v>
      </c>
      <c r="J420" s="36" t="str">
        <f>TEXT(Tabla_Emitidas[[#This Row],[FECHA]],"MMMM")</f>
        <v>enero</v>
      </c>
    </row>
    <row r="421" spans="2:10" x14ac:dyDescent="0.3">
      <c r="B421" s="6"/>
      <c r="C421" s="7"/>
      <c r="F421" s="8"/>
      <c r="G421" s="15"/>
      <c r="H421" s="10">
        <f>Tabla_Emitidas[[#This Row],[BASE IMPONIBLE]]*Tabla_Emitidas[[#This Row],[%]]</f>
        <v>0</v>
      </c>
      <c r="I421" s="10">
        <f>Tabla_Emitidas[[#This Row],[BASE IMPONIBLE]]+Tabla_Emitidas[[#This Row],[CUOTA IVA]]</f>
        <v>0</v>
      </c>
      <c r="J421" s="36" t="str">
        <f>TEXT(Tabla_Emitidas[[#This Row],[FECHA]],"MMMM")</f>
        <v>enero</v>
      </c>
    </row>
    <row r="422" spans="2:10" x14ac:dyDescent="0.3">
      <c r="B422" s="6"/>
      <c r="C422" s="7"/>
      <c r="F422" s="8"/>
      <c r="G422" s="15"/>
      <c r="H422" s="10">
        <f>Tabla_Emitidas[[#This Row],[BASE IMPONIBLE]]*Tabla_Emitidas[[#This Row],[%]]</f>
        <v>0</v>
      </c>
      <c r="I422" s="10">
        <f>Tabla_Emitidas[[#This Row],[BASE IMPONIBLE]]+Tabla_Emitidas[[#This Row],[CUOTA IVA]]</f>
        <v>0</v>
      </c>
      <c r="J422" s="36" t="str">
        <f>TEXT(Tabla_Emitidas[[#This Row],[FECHA]],"MMMM")</f>
        <v>enero</v>
      </c>
    </row>
    <row r="423" spans="2:10" x14ac:dyDescent="0.3">
      <c r="B423" s="6"/>
      <c r="C423" s="7"/>
      <c r="F423" s="8"/>
      <c r="G423" s="15"/>
      <c r="H423" s="10">
        <f>Tabla_Emitidas[[#This Row],[BASE IMPONIBLE]]*Tabla_Emitidas[[#This Row],[%]]</f>
        <v>0</v>
      </c>
      <c r="I423" s="10">
        <f>Tabla_Emitidas[[#This Row],[BASE IMPONIBLE]]+Tabla_Emitidas[[#This Row],[CUOTA IVA]]</f>
        <v>0</v>
      </c>
      <c r="J423" s="36" t="str">
        <f>TEXT(Tabla_Emitidas[[#This Row],[FECHA]],"MMMM")</f>
        <v>enero</v>
      </c>
    </row>
    <row r="424" spans="2:10" x14ac:dyDescent="0.3">
      <c r="B424" s="6"/>
      <c r="C424" s="7"/>
      <c r="F424" s="8"/>
      <c r="G424" s="15"/>
      <c r="H424" s="10">
        <f>Tabla_Emitidas[[#This Row],[BASE IMPONIBLE]]*Tabla_Emitidas[[#This Row],[%]]</f>
        <v>0</v>
      </c>
      <c r="I424" s="10">
        <f>Tabla_Emitidas[[#This Row],[BASE IMPONIBLE]]+Tabla_Emitidas[[#This Row],[CUOTA IVA]]</f>
        <v>0</v>
      </c>
      <c r="J424" s="36" t="str">
        <f>TEXT(Tabla_Emitidas[[#This Row],[FECHA]],"MMMM")</f>
        <v>enero</v>
      </c>
    </row>
    <row r="425" spans="2:10" x14ac:dyDescent="0.3">
      <c r="B425" s="6"/>
      <c r="C425" s="7"/>
      <c r="F425" s="8"/>
      <c r="G425" s="15"/>
      <c r="H425" s="10">
        <f>Tabla_Emitidas[[#This Row],[BASE IMPONIBLE]]*Tabla_Emitidas[[#This Row],[%]]</f>
        <v>0</v>
      </c>
      <c r="I425" s="10">
        <f>Tabla_Emitidas[[#This Row],[BASE IMPONIBLE]]+Tabla_Emitidas[[#This Row],[CUOTA IVA]]</f>
        <v>0</v>
      </c>
      <c r="J425" s="36" t="str">
        <f>TEXT(Tabla_Emitidas[[#This Row],[FECHA]],"MMMM")</f>
        <v>enero</v>
      </c>
    </row>
    <row r="426" spans="2:10" x14ac:dyDescent="0.3">
      <c r="B426" s="6"/>
      <c r="C426" s="7"/>
      <c r="F426" s="8"/>
      <c r="G426" s="15"/>
      <c r="H426" s="10">
        <f>Tabla_Emitidas[[#This Row],[BASE IMPONIBLE]]*Tabla_Emitidas[[#This Row],[%]]</f>
        <v>0</v>
      </c>
      <c r="I426" s="10">
        <f>Tabla_Emitidas[[#This Row],[BASE IMPONIBLE]]+Tabla_Emitidas[[#This Row],[CUOTA IVA]]</f>
        <v>0</v>
      </c>
      <c r="J426" s="36" t="str">
        <f>TEXT(Tabla_Emitidas[[#This Row],[FECHA]],"MMMM")</f>
        <v>enero</v>
      </c>
    </row>
    <row r="427" spans="2:10" x14ac:dyDescent="0.3">
      <c r="B427" s="6"/>
      <c r="C427" s="7"/>
      <c r="F427" s="8"/>
      <c r="G427" s="15"/>
      <c r="H427" s="10">
        <f>Tabla_Emitidas[[#This Row],[BASE IMPONIBLE]]*Tabla_Emitidas[[#This Row],[%]]</f>
        <v>0</v>
      </c>
      <c r="I427" s="10">
        <f>Tabla_Emitidas[[#This Row],[BASE IMPONIBLE]]+Tabla_Emitidas[[#This Row],[CUOTA IVA]]</f>
        <v>0</v>
      </c>
      <c r="J427" s="36" t="str">
        <f>TEXT(Tabla_Emitidas[[#This Row],[FECHA]],"MMMM")</f>
        <v>enero</v>
      </c>
    </row>
    <row r="428" spans="2:10" x14ac:dyDescent="0.3">
      <c r="B428" s="6"/>
      <c r="C428" s="7"/>
      <c r="F428" s="8"/>
      <c r="G428" s="15"/>
      <c r="H428" s="10">
        <f>Tabla_Emitidas[[#This Row],[BASE IMPONIBLE]]*Tabla_Emitidas[[#This Row],[%]]</f>
        <v>0</v>
      </c>
      <c r="I428" s="10">
        <f>Tabla_Emitidas[[#This Row],[BASE IMPONIBLE]]+Tabla_Emitidas[[#This Row],[CUOTA IVA]]</f>
        <v>0</v>
      </c>
      <c r="J428" s="36" t="str">
        <f>TEXT(Tabla_Emitidas[[#This Row],[FECHA]],"MMMM")</f>
        <v>enero</v>
      </c>
    </row>
    <row r="429" spans="2:10" x14ac:dyDescent="0.3">
      <c r="B429" s="6"/>
      <c r="C429" s="7"/>
      <c r="F429" s="8"/>
      <c r="G429" s="15"/>
      <c r="H429" s="10">
        <f>Tabla_Emitidas[[#This Row],[BASE IMPONIBLE]]*Tabla_Emitidas[[#This Row],[%]]</f>
        <v>0</v>
      </c>
      <c r="I429" s="10">
        <f>Tabla_Emitidas[[#This Row],[BASE IMPONIBLE]]+Tabla_Emitidas[[#This Row],[CUOTA IVA]]</f>
        <v>0</v>
      </c>
      <c r="J429" s="36" t="str">
        <f>TEXT(Tabla_Emitidas[[#This Row],[FECHA]],"MMMM")</f>
        <v>enero</v>
      </c>
    </row>
    <row r="430" spans="2:10" x14ac:dyDescent="0.3">
      <c r="B430" s="6"/>
      <c r="C430" s="7"/>
      <c r="F430" s="8"/>
      <c r="G430" s="15"/>
      <c r="H430" s="10">
        <f>Tabla_Emitidas[[#This Row],[BASE IMPONIBLE]]*Tabla_Emitidas[[#This Row],[%]]</f>
        <v>0</v>
      </c>
      <c r="I430" s="10">
        <f>Tabla_Emitidas[[#This Row],[BASE IMPONIBLE]]+Tabla_Emitidas[[#This Row],[CUOTA IVA]]</f>
        <v>0</v>
      </c>
      <c r="J430" s="36" t="str">
        <f>TEXT(Tabla_Emitidas[[#This Row],[FECHA]],"MMMM")</f>
        <v>enero</v>
      </c>
    </row>
    <row r="431" spans="2:10" x14ac:dyDescent="0.3">
      <c r="B431" s="6"/>
      <c r="C431" s="7"/>
      <c r="F431" s="8"/>
      <c r="G431" s="15"/>
      <c r="H431" s="10">
        <f>Tabla_Emitidas[[#This Row],[BASE IMPONIBLE]]*Tabla_Emitidas[[#This Row],[%]]</f>
        <v>0</v>
      </c>
      <c r="I431" s="10">
        <f>Tabla_Emitidas[[#This Row],[BASE IMPONIBLE]]+Tabla_Emitidas[[#This Row],[CUOTA IVA]]</f>
        <v>0</v>
      </c>
      <c r="J431" s="36" t="str">
        <f>TEXT(Tabla_Emitidas[[#This Row],[FECHA]],"MMMM")</f>
        <v>enero</v>
      </c>
    </row>
    <row r="432" spans="2:10" x14ac:dyDescent="0.3">
      <c r="B432" s="6"/>
      <c r="C432" s="7"/>
      <c r="F432" s="8"/>
      <c r="G432" s="15"/>
      <c r="H432" s="10">
        <f>Tabla_Emitidas[[#This Row],[BASE IMPONIBLE]]*Tabla_Emitidas[[#This Row],[%]]</f>
        <v>0</v>
      </c>
      <c r="I432" s="10">
        <f>Tabla_Emitidas[[#This Row],[BASE IMPONIBLE]]+Tabla_Emitidas[[#This Row],[CUOTA IVA]]</f>
        <v>0</v>
      </c>
      <c r="J432" s="36" t="str">
        <f>TEXT(Tabla_Emitidas[[#This Row],[FECHA]],"MMMM")</f>
        <v>enero</v>
      </c>
    </row>
    <row r="433" spans="2:10" x14ac:dyDescent="0.3">
      <c r="B433" s="6"/>
      <c r="C433" s="7"/>
      <c r="F433" s="8"/>
      <c r="G433" s="15"/>
      <c r="H433" s="10">
        <f>Tabla_Emitidas[[#This Row],[BASE IMPONIBLE]]*Tabla_Emitidas[[#This Row],[%]]</f>
        <v>0</v>
      </c>
      <c r="I433" s="10">
        <f>Tabla_Emitidas[[#This Row],[BASE IMPONIBLE]]+Tabla_Emitidas[[#This Row],[CUOTA IVA]]</f>
        <v>0</v>
      </c>
      <c r="J433" s="36" t="str">
        <f>TEXT(Tabla_Emitidas[[#This Row],[FECHA]],"MMMM")</f>
        <v>enero</v>
      </c>
    </row>
    <row r="434" spans="2:10" x14ac:dyDescent="0.3">
      <c r="B434" s="6"/>
      <c r="C434" s="7"/>
      <c r="F434" s="8"/>
      <c r="G434" s="15"/>
      <c r="H434" s="10">
        <f>Tabla_Emitidas[[#This Row],[BASE IMPONIBLE]]*Tabla_Emitidas[[#This Row],[%]]</f>
        <v>0</v>
      </c>
      <c r="I434" s="10">
        <f>Tabla_Emitidas[[#This Row],[BASE IMPONIBLE]]+Tabla_Emitidas[[#This Row],[CUOTA IVA]]</f>
        <v>0</v>
      </c>
      <c r="J434" s="36" t="str">
        <f>TEXT(Tabla_Emitidas[[#This Row],[FECHA]],"MMMM")</f>
        <v>enero</v>
      </c>
    </row>
    <row r="435" spans="2:10" x14ac:dyDescent="0.3">
      <c r="B435" s="6"/>
      <c r="C435" s="7"/>
      <c r="F435" s="8"/>
      <c r="G435" s="15"/>
      <c r="H435" s="10">
        <f>Tabla_Emitidas[[#This Row],[BASE IMPONIBLE]]*Tabla_Emitidas[[#This Row],[%]]</f>
        <v>0</v>
      </c>
      <c r="I435" s="10">
        <f>Tabla_Emitidas[[#This Row],[BASE IMPONIBLE]]+Tabla_Emitidas[[#This Row],[CUOTA IVA]]</f>
        <v>0</v>
      </c>
      <c r="J435" s="36" t="str">
        <f>TEXT(Tabla_Emitidas[[#This Row],[FECHA]],"MMMM")</f>
        <v>enero</v>
      </c>
    </row>
    <row r="436" spans="2:10" x14ac:dyDescent="0.3">
      <c r="B436" s="6"/>
      <c r="C436" s="7"/>
      <c r="F436" s="8"/>
      <c r="G436" s="15"/>
      <c r="H436" s="10">
        <f>Tabla_Emitidas[[#This Row],[BASE IMPONIBLE]]*Tabla_Emitidas[[#This Row],[%]]</f>
        <v>0</v>
      </c>
      <c r="I436" s="10">
        <f>Tabla_Emitidas[[#This Row],[BASE IMPONIBLE]]+Tabla_Emitidas[[#This Row],[CUOTA IVA]]</f>
        <v>0</v>
      </c>
      <c r="J436" s="36" t="str">
        <f>TEXT(Tabla_Emitidas[[#This Row],[FECHA]],"MMMM")</f>
        <v>enero</v>
      </c>
    </row>
    <row r="437" spans="2:10" x14ac:dyDescent="0.3">
      <c r="B437" s="6"/>
      <c r="C437" s="7"/>
      <c r="F437" s="8"/>
      <c r="G437" s="15"/>
      <c r="H437" s="10">
        <f>Tabla_Emitidas[[#This Row],[BASE IMPONIBLE]]*Tabla_Emitidas[[#This Row],[%]]</f>
        <v>0</v>
      </c>
      <c r="I437" s="10">
        <f>Tabla_Emitidas[[#This Row],[BASE IMPONIBLE]]+Tabla_Emitidas[[#This Row],[CUOTA IVA]]</f>
        <v>0</v>
      </c>
      <c r="J437" s="36" t="str">
        <f>TEXT(Tabla_Emitidas[[#This Row],[FECHA]],"MMMM")</f>
        <v>enero</v>
      </c>
    </row>
    <row r="438" spans="2:10" x14ac:dyDescent="0.3">
      <c r="B438" s="6"/>
      <c r="C438" s="7"/>
      <c r="F438" s="8"/>
      <c r="G438" s="15"/>
      <c r="H438" s="10">
        <f>Tabla_Emitidas[[#This Row],[BASE IMPONIBLE]]*Tabla_Emitidas[[#This Row],[%]]</f>
        <v>0</v>
      </c>
      <c r="I438" s="10">
        <f>Tabla_Emitidas[[#This Row],[BASE IMPONIBLE]]+Tabla_Emitidas[[#This Row],[CUOTA IVA]]</f>
        <v>0</v>
      </c>
      <c r="J438" s="36" t="str">
        <f>TEXT(Tabla_Emitidas[[#This Row],[FECHA]],"MMMM")</f>
        <v>enero</v>
      </c>
    </row>
    <row r="439" spans="2:10" x14ac:dyDescent="0.3">
      <c r="B439" s="6"/>
      <c r="C439" s="7"/>
      <c r="F439" s="8"/>
      <c r="G439" s="15"/>
      <c r="H439" s="10">
        <f>Tabla_Emitidas[[#This Row],[BASE IMPONIBLE]]*Tabla_Emitidas[[#This Row],[%]]</f>
        <v>0</v>
      </c>
      <c r="I439" s="10">
        <f>Tabla_Emitidas[[#This Row],[BASE IMPONIBLE]]+Tabla_Emitidas[[#This Row],[CUOTA IVA]]</f>
        <v>0</v>
      </c>
      <c r="J439" s="36" t="str">
        <f>TEXT(Tabla_Emitidas[[#This Row],[FECHA]],"MMMM")</f>
        <v>enero</v>
      </c>
    </row>
    <row r="440" spans="2:10" x14ac:dyDescent="0.3">
      <c r="B440" s="6"/>
      <c r="C440" s="7"/>
      <c r="F440" s="8"/>
      <c r="G440" s="15"/>
      <c r="H440" s="10">
        <f>Tabla_Emitidas[[#This Row],[BASE IMPONIBLE]]*Tabla_Emitidas[[#This Row],[%]]</f>
        <v>0</v>
      </c>
      <c r="I440" s="10">
        <f>Tabla_Emitidas[[#This Row],[BASE IMPONIBLE]]+Tabla_Emitidas[[#This Row],[CUOTA IVA]]</f>
        <v>0</v>
      </c>
      <c r="J440" s="36" t="str">
        <f>TEXT(Tabla_Emitidas[[#This Row],[FECHA]],"MMMM")</f>
        <v>enero</v>
      </c>
    </row>
    <row r="441" spans="2:10" x14ac:dyDescent="0.3">
      <c r="B441" s="6"/>
      <c r="C441" s="7"/>
      <c r="F441" s="8"/>
      <c r="G441" s="15"/>
      <c r="H441" s="10">
        <f>Tabla_Emitidas[[#This Row],[BASE IMPONIBLE]]*Tabla_Emitidas[[#This Row],[%]]</f>
        <v>0</v>
      </c>
      <c r="I441" s="10">
        <f>Tabla_Emitidas[[#This Row],[BASE IMPONIBLE]]+Tabla_Emitidas[[#This Row],[CUOTA IVA]]</f>
        <v>0</v>
      </c>
      <c r="J441" s="36" t="str">
        <f>TEXT(Tabla_Emitidas[[#This Row],[FECHA]],"MMMM")</f>
        <v>enero</v>
      </c>
    </row>
    <row r="442" spans="2:10" x14ac:dyDescent="0.3">
      <c r="B442" s="6"/>
      <c r="C442" s="7"/>
      <c r="F442" s="8"/>
      <c r="G442" s="15"/>
      <c r="H442" s="10">
        <f>Tabla_Emitidas[[#This Row],[BASE IMPONIBLE]]*Tabla_Emitidas[[#This Row],[%]]</f>
        <v>0</v>
      </c>
      <c r="I442" s="10">
        <f>Tabla_Emitidas[[#This Row],[BASE IMPONIBLE]]+Tabla_Emitidas[[#This Row],[CUOTA IVA]]</f>
        <v>0</v>
      </c>
      <c r="J442" s="36" t="str">
        <f>TEXT(Tabla_Emitidas[[#This Row],[FECHA]],"MMMM")</f>
        <v>enero</v>
      </c>
    </row>
    <row r="443" spans="2:10" x14ac:dyDescent="0.3">
      <c r="B443" s="6"/>
      <c r="C443" s="7"/>
      <c r="F443" s="8"/>
      <c r="G443" s="15"/>
      <c r="H443" s="10">
        <f>Tabla_Emitidas[[#This Row],[BASE IMPONIBLE]]*Tabla_Emitidas[[#This Row],[%]]</f>
        <v>0</v>
      </c>
      <c r="I443" s="10">
        <f>Tabla_Emitidas[[#This Row],[BASE IMPONIBLE]]+Tabla_Emitidas[[#This Row],[CUOTA IVA]]</f>
        <v>0</v>
      </c>
      <c r="J443" s="36" t="str">
        <f>TEXT(Tabla_Emitidas[[#This Row],[FECHA]],"MMMM")</f>
        <v>enero</v>
      </c>
    </row>
    <row r="444" spans="2:10" x14ac:dyDescent="0.3">
      <c r="B444" s="6"/>
      <c r="C444" s="7"/>
      <c r="F444" s="8"/>
      <c r="G444" s="15"/>
      <c r="H444" s="10">
        <f>Tabla_Emitidas[[#This Row],[BASE IMPONIBLE]]*Tabla_Emitidas[[#This Row],[%]]</f>
        <v>0</v>
      </c>
      <c r="I444" s="10">
        <f>Tabla_Emitidas[[#This Row],[BASE IMPONIBLE]]+Tabla_Emitidas[[#This Row],[CUOTA IVA]]</f>
        <v>0</v>
      </c>
      <c r="J444" s="36" t="str">
        <f>TEXT(Tabla_Emitidas[[#This Row],[FECHA]],"MMMM")</f>
        <v>enero</v>
      </c>
    </row>
    <row r="445" spans="2:10" x14ac:dyDescent="0.3">
      <c r="B445" s="6"/>
      <c r="C445" s="7"/>
      <c r="F445" s="8"/>
      <c r="G445" s="15"/>
      <c r="H445" s="10">
        <f>Tabla_Emitidas[[#This Row],[BASE IMPONIBLE]]*Tabla_Emitidas[[#This Row],[%]]</f>
        <v>0</v>
      </c>
      <c r="I445" s="10">
        <f>Tabla_Emitidas[[#This Row],[BASE IMPONIBLE]]+Tabla_Emitidas[[#This Row],[CUOTA IVA]]</f>
        <v>0</v>
      </c>
      <c r="J445" s="36" t="str">
        <f>TEXT(Tabla_Emitidas[[#This Row],[FECHA]],"MMMM")</f>
        <v>enero</v>
      </c>
    </row>
    <row r="446" spans="2:10" x14ac:dyDescent="0.3">
      <c r="B446" s="6"/>
      <c r="C446" s="7"/>
      <c r="F446" s="8"/>
      <c r="G446" s="15"/>
      <c r="H446" s="10">
        <f>Tabla_Emitidas[[#This Row],[BASE IMPONIBLE]]*Tabla_Emitidas[[#This Row],[%]]</f>
        <v>0</v>
      </c>
      <c r="I446" s="10">
        <f>Tabla_Emitidas[[#This Row],[BASE IMPONIBLE]]+Tabla_Emitidas[[#This Row],[CUOTA IVA]]</f>
        <v>0</v>
      </c>
      <c r="J446" s="36" t="str">
        <f>TEXT(Tabla_Emitidas[[#This Row],[FECHA]],"MMMM")</f>
        <v>enero</v>
      </c>
    </row>
    <row r="447" spans="2:10" x14ac:dyDescent="0.3">
      <c r="B447" s="6"/>
      <c r="C447" s="7"/>
      <c r="F447" s="8"/>
      <c r="G447" s="15"/>
      <c r="H447" s="10">
        <f>Tabla_Emitidas[[#This Row],[BASE IMPONIBLE]]*Tabla_Emitidas[[#This Row],[%]]</f>
        <v>0</v>
      </c>
      <c r="I447" s="10">
        <f>Tabla_Emitidas[[#This Row],[BASE IMPONIBLE]]+Tabla_Emitidas[[#This Row],[CUOTA IVA]]</f>
        <v>0</v>
      </c>
      <c r="J447" s="36" t="str">
        <f>TEXT(Tabla_Emitidas[[#This Row],[FECHA]],"MMMM")</f>
        <v>enero</v>
      </c>
    </row>
    <row r="448" spans="2:10" x14ac:dyDescent="0.3">
      <c r="B448" s="6"/>
      <c r="C448" s="7"/>
      <c r="F448" s="8"/>
      <c r="G448" s="15"/>
      <c r="H448" s="10">
        <f>Tabla_Emitidas[[#This Row],[BASE IMPONIBLE]]*Tabla_Emitidas[[#This Row],[%]]</f>
        <v>0</v>
      </c>
      <c r="I448" s="10">
        <f>Tabla_Emitidas[[#This Row],[BASE IMPONIBLE]]+Tabla_Emitidas[[#This Row],[CUOTA IVA]]</f>
        <v>0</v>
      </c>
      <c r="J448" s="36" t="str">
        <f>TEXT(Tabla_Emitidas[[#This Row],[FECHA]],"MMMM")</f>
        <v>enero</v>
      </c>
    </row>
    <row r="449" spans="2:10" x14ac:dyDescent="0.3">
      <c r="B449" s="6"/>
      <c r="C449" s="7"/>
      <c r="F449" s="8"/>
      <c r="G449" s="15"/>
      <c r="H449" s="10">
        <f>Tabla_Emitidas[[#This Row],[BASE IMPONIBLE]]*Tabla_Emitidas[[#This Row],[%]]</f>
        <v>0</v>
      </c>
      <c r="I449" s="10">
        <f>Tabla_Emitidas[[#This Row],[BASE IMPONIBLE]]+Tabla_Emitidas[[#This Row],[CUOTA IVA]]</f>
        <v>0</v>
      </c>
      <c r="J449" s="36" t="str">
        <f>TEXT(Tabla_Emitidas[[#This Row],[FECHA]],"MMMM")</f>
        <v>enero</v>
      </c>
    </row>
    <row r="450" spans="2:10" x14ac:dyDescent="0.3">
      <c r="B450" s="6"/>
      <c r="C450" s="7"/>
      <c r="F450" s="8"/>
      <c r="G450" s="15"/>
      <c r="H450" s="10">
        <f>Tabla_Emitidas[[#This Row],[BASE IMPONIBLE]]*Tabla_Emitidas[[#This Row],[%]]</f>
        <v>0</v>
      </c>
      <c r="I450" s="10">
        <f>Tabla_Emitidas[[#This Row],[BASE IMPONIBLE]]+Tabla_Emitidas[[#This Row],[CUOTA IVA]]</f>
        <v>0</v>
      </c>
      <c r="J450" s="36" t="str">
        <f>TEXT(Tabla_Emitidas[[#This Row],[FECHA]],"MMMM")</f>
        <v>enero</v>
      </c>
    </row>
    <row r="451" spans="2:10" x14ac:dyDescent="0.3">
      <c r="B451" s="6"/>
      <c r="C451" s="7"/>
      <c r="F451" s="8"/>
      <c r="G451" s="15"/>
      <c r="H451" s="10">
        <f>Tabla_Emitidas[[#This Row],[BASE IMPONIBLE]]*Tabla_Emitidas[[#This Row],[%]]</f>
        <v>0</v>
      </c>
      <c r="I451" s="10">
        <f>Tabla_Emitidas[[#This Row],[BASE IMPONIBLE]]+Tabla_Emitidas[[#This Row],[CUOTA IVA]]</f>
        <v>0</v>
      </c>
      <c r="J451" s="36" t="str">
        <f>TEXT(Tabla_Emitidas[[#This Row],[FECHA]],"MMMM")</f>
        <v>enero</v>
      </c>
    </row>
    <row r="452" spans="2:10" x14ac:dyDescent="0.3">
      <c r="B452" s="6"/>
      <c r="C452" s="7"/>
      <c r="F452" s="8"/>
      <c r="G452" s="15"/>
      <c r="H452" s="10">
        <f>Tabla_Emitidas[[#This Row],[BASE IMPONIBLE]]*Tabla_Emitidas[[#This Row],[%]]</f>
        <v>0</v>
      </c>
      <c r="I452" s="10">
        <f>Tabla_Emitidas[[#This Row],[BASE IMPONIBLE]]+Tabla_Emitidas[[#This Row],[CUOTA IVA]]</f>
        <v>0</v>
      </c>
      <c r="J452" s="36" t="str">
        <f>TEXT(Tabla_Emitidas[[#This Row],[FECHA]],"MMMM")</f>
        <v>enero</v>
      </c>
    </row>
    <row r="453" spans="2:10" x14ac:dyDescent="0.3">
      <c r="B453" s="6"/>
      <c r="C453" s="7"/>
      <c r="F453" s="8"/>
      <c r="G453" s="15"/>
      <c r="H453" s="10">
        <f>Tabla_Emitidas[[#This Row],[BASE IMPONIBLE]]*Tabla_Emitidas[[#This Row],[%]]</f>
        <v>0</v>
      </c>
      <c r="I453" s="10">
        <f>Tabla_Emitidas[[#This Row],[BASE IMPONIBLE]]+Tabla_Emitidas[[#This Row],[CUOTA IVA]]</f>
        <v>0</v>
      </c>
      <c r="J453" s="36" t="str">
        <f>TEXT(Tabla_Emitidas[[#This Row],[FECHA]],"MMMM")</f>
        <v>enero</v>
      </c>
    </row>
    <row r="454" spans="2:10" x14ac:dyDescent="0.3">
      <c r="B454" s="6"/>
      <c r="C454" s="7"/>
      <c r="F454" s="8"/>
      <c r="G454" s="15"/>
      <c r="H454" s="10">
        <f>Tabla_Emitidas[[#This Row],[BASE IMPONIBLE]]*Tabla_Emitidas[[#This Row],[%]]</f>
        <v>0</v>
      </c>
      <c r="I454" s="10">
        <f>Tabla_Emitidas[[#This Row],[BASE IMPONIBLE]]+Tabla_Emitidas[[#This Row],[CUOTA IVA]]</f>
        <v>0</v>
      </c>
      <c r="J454" s="36" t="str">
        <f>TEXT(Tabla_Emitidas[[#This Row],[FECHA]],"MMMM")</f>
        <v>enero</v>
      </c>
    </row>
    <row r="455" spans="2:10" x14ac:dyDescent="0.3">
      <c r="B455" s="6"/>
      <c r="C455" s="7"/>
      <c r="F455" s="8"/>
      <c r="G455" s="15"/>
      <c r="H455" s="10">
        <f>Tabla_Emitidas[[#This Row],[BASE IMPONIBLE]]*Tabla_Emitidas[[#This Row],[%]]</f>
        <v>0</v>
      </c>
      <c r="I455" s="10">
        <f>Tabla_Emitidas[[#This Row],[BASE IMPONIBLE]]+Tabla_Emitidas[[#This Row],[CUOTA IVA]]</f>
        <v>0</v>
      </c>
      <c r="J455" s="36" t="str">
        <f>TEXT(Tabla_Emitidas[[#This Row],[FECHA]],"MMMM")</f>
        <v>enero</v>
      </c>
    </row>
    <row r="456" spans="2:10" x14ac:dyDescent="0.3">
      <c r="B456" s="6"/>
      <c r="C456" s="7"/>
      <c r="F456" s="8"/>
      <c r="G456" s="15"/>
      <c r="H456" s="10">
        <f>Tabla_Emitidas[[#This Row],[BASE IMPONIBLE]]*Tabla_Emitidas[[#This Row],[%]]</f>
        <v>0</v>
      </c>
      <c r="I456" s="10">
        <f>Tabla_Emitidas[[#This Row],[BASE IMPONIBLE]]+Tabla_Emitidas[[#This Row],[CUOTA IVA]]</f>
        <v>0</v>
      </c>
      <c r="J456" s="36" t="str">
        <f>TEXT(Tabla_Emitidas[[#This Row],[FECHA]],"MMMM")</f>
        <v>enero</v>
      </c>
    </row>
    <row r="457" spans="2:10" x14ac:dyDescent="0.3">
      <c r="B457" s="6"/>
      <c r="C457" s="7"/>
      <c r="F457" s="8"/>
      <c r="G457" s="15"/>
      <c r="H457" s="10">
        <f>Tabla_Emitidas[[#This Row],[BASE IMPONIBLE]]*Tabla_Emitidas[[#This Row],[%]]</f>
        <v>0</v>
      </c>
      <c r="I457" s="10">
        <f>Tabla_Emitidas[[#This Row],[BASE IMPONIBLE]]+Tabla_Emitidas[[#This Row],[CUOTA IVA]]</f>
        <v>0</v>
      </c>
      <c r="J457" s="36" t="str">
        <f>TEXT(Tabla_Emitidas[[#This Row],[FECHA]],"MMMM")</f>
        <v>enero</v>
      </c>
    </row>
    <row r="458" spans="2:10" x14ac:dyDescent="0.3">
      <c r="B458" s="6"/>
      <c r="C458" s="7"/>
      <c r="F458" s="8"/>
      <c r="G458" s="15"/>
      <c r="H458" s="10">
        <f>Tabla_Emitidas[[#This Row],[BASE IMPONIBLE]]*Tabla_Emitidas[[#This Row],[%]]</f>
        <v>0</v>
      </c>
      <c r="I458" s="10">
        <f>Tabla_Emitidas[[#This Row],[BASE IMPONIBLE]]+Tabla_Emitidas[[#This Row],[CUOTA IVA]]</f>
        <v>0</v>
      </c>
      <c r="J458" s="36" t="str">
        <f>TEXT(Tabla_Emitidas[[#This Row],[FECHA]],"MMMM")</f>
        <v>enero</v>
      </c>
    </row>
    <row r="459" spans="2:10" x14ac:dyDescent="0.3">
      <c r="B459" s="6"/>
      <c r="C459" s="7"/>
      <c r="F459" s="8"/>
      <c r="G459" s="15"/>
      <c r="H459" s="10">
        <f>Tabla_Emitidas[[#This Row],[BASE IMPONIBLE]]*Tabla_Emitidas[[#This Row],[%]]</f>
        <v>0</v>
      </c>
      <c r="I459" s="10">
        <f>Tabla_Emitidas[[#This Row],[BASE IMPONIBLE]]+Tabla_Emitidas[[#This Row],[CUOTA IVA]]</f>
        <v>0</v>
      </c>
      <c r="J459" s="36" t="str">
        <f>TEXT(Tabla_Emitidas[[#This Row],[FECHA]],"MMMM")</f>
        <v>enero</v>
      </c>
    </row>
    <row r="460" spans="2:10" x14ac:dyDescent="0.3">
      <c r="B460" s="6"/>
      <c r="C460" s="7"/>
      <c r="F460" s="8"/>
      <c r="G460" s="15"/>
      <c r="H460" s="10">
        <f>Tabla_Emitidas[[#This Row],[BASE IMPONIBLE]]*Tabla_Emitidas[[#This Row],[%]]</f>
        <v>0</v>
      </c>
      <c r="I460" s="10">
        <f>Tabla_Emitidas[[#This Row],[BASE IMPONIBLE]]+Tabla_Emitidas[[#This Row],[CUOTA IVA]]</f>
        <v>0</v>
      </c>
      <c r="J460" s="36" t="str">
        <f>TEXT(Tabla_Emitidas[[#This Row],[FECHA]],"MMMM")</f>
        <v>enero</v>
      </c>
    </row>
    <row r="461" spans="2:10" x14ac:dyDescent="0.3">
      <c r="B461" s="6"/>
      <c r="C461" s="7"/>
      <c r="F461" s="8"/>
      <c r="G461" s="15"/>
      <c r="H461" s="10">
        <f>Tabla_Emitidas[[#This Row],[BASE IMPONIBLE]]*Tabla_Emitidas[[#This Row],[%]]</f>
        <v>0</v>
      </c>
      <c r="I461" s="10">
        <f>Tabla_Emitidas[[#This Row],[BASE IMPONIBLE]]+Tabla_Emitidas[[#This Row],[CUOTA IVA]]</f>
        <v>0</v>
      </c>
      <c r="J461" s="36" t="str">
        <f>TEXT(Tabla_Emitidas[[#This Row],[FECHA]],"MMMM")</f>
        <v>enero</v>
      </c>
    </row>
    <row r="462" spans="2:10" x14ac:dyDescent="0.3">
      <c r="B462" s="6"/>
      <c r="C462" s="7"/>
      <c r="F462" s="8"/>
      <c r="G462" s="15"/>
      <c r="H462" s="10">
        <f>Tabla_Emitidas[[#This Row],[BASE IMPONIBLE]]*Tabla_Emitidas[[#This Row],[%]]</f>
        <v>0</v>
      </c>
      <c r="I462" s="10">
        <f>Tabla_Emitidas[[#This Row],[BASE IMPONIBLE]]+Tabla_Emitidas[[#This Row],[CUOTA IVA]]</f>
        <v>0</v>
      </c>
      <c r="J462" s="36" t="str">
        <f>TEXT(Tabla_Emitidas[[#This Row],[FECHA]],"MMMM")</f>
        <v>enero</v>
      </c>
    </row>
    <row r="463" spans="2:10" x14ac:dyDescent="0.3">
      <c r="B463" s="6"/>
      <c r="C463" s="7"/>
      <c r="F463" s="8"/>
      <c r="G463" s="15"/>
      <c r="H463" s="10">
        <f>Tabla_Emitidas[[#This Row],[BASE IMPONIBLE]]*Tabla_Emitidas[[#This Row],[%]]</f>
        <v>0</v>
      </c>
      <c r="I463" s="10">
        <f>Tabla_Emitidas[[#This Row],[BASE IMPONIBLE]]+Tabla_Emitidas[[#This Row],[CUOTA IVA]]</f>
        <v>0</v>
      </c>
      <c r="J463" s="36" t="str">
        <f>TEXT(Tabla_Emitidas[[#This Row],[FECHA]],"MMMM")</f>
        <v>enero</v>
      </c>
    </row>
    <row r="464" spans="2:10" x14ac:dyDescent="0.3">
      <c r="B464" s="6"/>
      <c r="C464" s="7"/>
      <c r="F464" s="8"/>
      <c r="G464" s="15"/>
      <c r="H464" s="10">
        <f>Tabla_Emitidas[[#This Row],[BASE IMPONIBLE]]*Tabla_Emitidas[[#This Row],[%]]</f>
        <v>0</v>
      </c>
      <c r="I464" s="10">
        <f>Tabla_Emitidas[[#This Row],[BASE IMPONIBLE]]+Tabla_Emitidas[[#This Row],[CUOTA IVA]]</f>
        <v>0</v>
      </c>
      <c r="J464" s="36" t="str">
        <f>TEXT(Tabla_Emitidas[[#This Row],[FECHA]],"MMMM")</f>
        <v>enero</v>
      </c>
    </row>
    <row r="465" spans="2:10" x14ac:dyDescent="0.3">
      <c r="B465" s="6"/>
      <c r="C465" s="7"/>
      <c r="F465" s="8"/>
      <c r="G465" s="15"/>
      <c r="H465" s="10">
        <f>Tabla_Emitidas[[#This Row],[BASE IMPONIBLE]]*Tabla_Emitidas[[#This Row],[%]]</f>
        <v>0</v>
      </c>
      <c r="I465" s="10">
        <f>Tabla_Emitidas[[#This Row],[BASE IMPONIBLE]]+Tabla_Emitidas[[#This Row],[CUOTA IVA]]</f>
        <v>0</v>
      </c>
      <c r="J465" s="36" t="str">
        <f>TEXT(Tabla_Emitidas[[#This Row],[FECHA]],"MMMM")</f>
        <v>enero</v>
      </c>
    </row>
    <row r="466" spans="2:10" x14ac:dyDescent="0.3">
      <c r="B466" s="6"/>
      <c r="C466" s="7"/>
      <c r="F466" s="8"/>
      <c r="G466" s="15"/>
      <c r="H466" s="10">
        <f>Tabla_Emitidas[[#This Row],[BASE IMPONIBLE]]*Tabla_Emitidas[[#This Row],[%]]</f>
        <v>0</v>
      </c>
      <c r="I466" s="10">
        <f>Tabla_Emitidas[[#This Row],[BASE IMPONIBLE]]+Tabla_Emitidas[[#This Row],[CUOTA IVA]]</f>
        <v>0</v>
      </c>
      <c r="J466" s="36" t="str">
        <f>TEXT(Tabla_Emitidas[[#This Row],[FECHA]],"MMMM")</f>
        <v>enero</v>
      </c>
    </row>
    <row r="467" spans="2:10" x14ac:dyDescent="0.3">
      <c r="B467" s="6"/>
      <c r="C467" s="7"/>
      <c r="F467" s="8"/>
      <c r="G467" s="15"/>
      <c r="H467" s="10">
        <f>Tabla_Emitidas[[#This Row],[BASE IMPONIBLE]]*Tabla_Emitidas[[#This Row],[%]]</f>
        <v>0</v>
      </c>
      <c r="I467" s="10">
        <f>Tabla_Emitidas[[#This Row],[BASE IMPONIBLE]]+Tabla_Emitidas[[#This Row],[CUOTA IVA]]</f>
        <v>0</v>
      </c>
      <c r="J467" s="36" t="str">
        <f>TEXT(Tabla_Emitidas[[#This Row],[FECHA]],"MMMM")</f>
        <v>enero</v>
      </c>
    </row>
    <row r="468" spans="2:10" x14ac:dyDescent="0.3">
      <c r="B468" s="6"/>
      <c r="C468" s="7"/>
      <c r="F468" s="8"/>
      <c r="G468" s="15"/>
      <c r="H468" s="10">
        <f>Tabla_Emitidas[[#This Row],[BASE IMPONIBLE]]*Tabla_Emitidas[[#This Row],[%]]</f>
        <v>0</v>
      </c>
      <c r="I468" s="10">
        <f>Tabla_Emitidas[[#This Row],[BASE IMPONIBLE]]+Tabla_Emitidas[[#This Row],[CUOTA IVA]]</f>
        <v>0</v>
      </c>
      <c r="J468" s="36" t="str">
        <f>TEXT(Tabla_Emitidas[[#This Row],[FECHA]],"MMMM")</f>
        <v>enero</v>
      </c>
    </row>
    <row r="469" spans="2:10" x14ac:dyDescent="0.3">
      <c r="B469" s="6"/>
      <c r="C469" s="7"/>
      <c r="F469" s="8"/>
      <c r="G469" s="15"/>
      <c r="H469" s="10">
        <f>Tabla_Emitidas[[#This Row],[BASE IMPONIBLE]]*Tabla_Emitidas[[#This Row],[%]]</f>
        <v>0</v>
      </c>
      <c r="I469" s="10">
        <f>Tabla_Emitidas[[#This Row],[BASE IMPONIBLE]]+Tabla_Emitidas[[#This Row],[CUOTA IVA]]</f>
        <v>0</v>
      </c>
      <c r="J469" s="36" t="str">
        <f>TEXT(Tabla_Emitidas[[#This Row],[FECHA]],"MMMM")</f>
        <v>enero</v>
      </c>
    </row>
    <row r="470" spans="2:10" x14ac:dyDescent="0.3">
      <c r="B470" s="6"/>
      <c r="C470" s="7"/>
      <c r="F470" s="8"/>
      <c r="G470" s="15"/>
      <c r="H470" s="10">
        <f>Tabla_Emitidas[[#This Row],[BASE IMPONIBLE]]*Tabla_Emitidas[[#This Row],[%]]</f>
        <v>0</v>
      </c>
      <c r="I470" s="10">
        <f>Tabla_Emitidas[[#This Row],[BASE IMPONIBLE]]+Tabla_Emitidas[[#This Row],[CUOTA IVA]]</f>
        <v>0</v>
      </c>
      <c r="J470" s="36" t="str">
        <f>TEXT(Tabla_Emitidas[[#This Row],[FECHA]],"MMMM")</f>
        <v>enero</v>
      </c>
    </row>
    <row r="471" spans="2:10" x14ac:dyDescent="0.3">
      <c r="B471" s="6"/>
      <c r="C471" s="7"/>
      <c r="F471" s="8"/>
      <c r="G471" s="15"/>
      <c r="H471" s="10">
        <f>Tabla_Emitidas[[#This Row],[BASE IMPONIBLE]]*Tabla_Emitidas[[#This Row],[%]]</f>
        <v>0</v>
      </c>
      <c r="I471" s="10">
        <f>Tabla_Emitidas[[#This Row],[BASE IMPONIBLE]]+Tabla_Emitidas[[#This Row],[CUOTA IVA]]</f>
        <v>0</v>
      </c>
      <c r="J471" s="36" t="str">
        <f>TEXT(Tabla_Emitidas[[#This Row],[FECHA]],"MMMM")</f>
        <v>enero</v>
      </c>
    </row>
    <row r="472" spans="2:10" x14ac:dyDescent="0.3">
      <c r="B472" s="6"/>
      <c r="C472" s="7"/>
      <c r="F472" s="8"/>
      <c r="G472" s="15"/>
      <c r="H472" s="10">
        <f>Tabla_Emitidas[[#This Row],[BASE IMPONIBLE]]*Tabla_Emitidas[[#This Row],[%]]</f>
        <v>0</v>
      </c>
      <c r="I472" s="10">
        <f>Tabla_Emitidas[[#This Row],[BASE IMPONIBLE]]+Tabla_Emitidas[[#This Row],[CUOTA IVA]]</f>
        <v>0</v>
      </c>
      <c r="J472" s="36" t="str">
        <f>TEXT(Tabla_Emitidas[[#This Row],[FECHA]],"MMMM")</f>
        <v>enero</v>
      </c>
    </row>
    <row r="473" spans="2:10" x14ac:dyDescent="0.3">
      <c r="B473" s="6"/>
      <c r="C473" s="7"/>
      <c r="F473" s="8"/>
      <c r="G473" s="15"/>
      <c r="H473" s="10">
        <f>Tabla_Emitidas[[#This Row],[BASE IMPONIBLE]]*Tabla_Emitidas[[#This Row],[%]]</f>
        <v>0</v>
      </c>
      <c r="I473" s="10">
        <f>Tabla_Emitidas[[#This Row],[BASE IMPONIBLE]]+Tabla_Emitidas[[#This Row],[CUOTA IVA]]</f>
        <v>0</v>
      </c>
      <c r="J473" s="36" t="str">
        <f>TEXT(Tabla_Emitidas[[#This Row],[FECHA]],"MMMM")</f>
        <v>enero</v>
      </c>
    </row>
    <row r="474" spans="2:10" x14ac:dyDescent="0.3">
      <c r="B474" s="6"/>
      <c r="C474" s="7"/>
      <c r="F474" s="8"/>
      <c r="G474" s="15"/>
      <c r="H474" s="10">
        <f>Tabla_Emitidas[[#This Row],[BASE IMPONIBLE]]*Tabla_Emitidas[[#This Row],[%]]</f>
        <v>0</v>
      </c>
      <c r="I474" s="10">
        <f>Tabla_Emitidas[[#This Row],[BASE IMPONIBLE]]+Tabla_Emitidas[[#This Row],[CUOTA IVA]]</f>
        <v>0</v>
      </c>
      <c r="J474" s="36" t="str">
        <f>TEXT(Tabla_Emitidas[[#This Row],[FECHA]],"MMMM")</f>
        <v>enero</v>
      </c>
    </row>
    <row r="475" spans="2:10" x14ac:dyDescent="0.3">
      <c r="B475" s="6"/>
      <c r="C475" s="7"/>
      <c r="F475" s="8"/>
      <c r="G475" s="15"/>
      <c r="H475" s="10">
        <f>Tabla_Emitidas[[#This Row],[BASE IMPONIBLE]]*Tabla_Emitidas[[#This Row],[%]]</f>
        <v>0</v>
      </c>
      <c r="I475" s="10">
        <f>Tabla_Emitidas[[#This Row],[BASE IMPONIBLE]]+Tabla_Emitidas[[#This Row],[CUOTA IVA]]</f>
        <v>0</v>
      </c>
      <c r="J475" s="36" t="str">
        <f>TEXT(Tabla_Emitidas[[#This Row],[FECHA]],"MMMM")</f>
        <v>enero</v>
      </c>
    </row>
    <row r="476" spans="2:10" x14ac:dyDescent="0.3">
      <c r="B476" s="6"/>
      <c r="C476" s="7"/>
      <c r="F476" s="8"/>
      <c r="G476" s="15"/>
      <c r="H476" s="10">
        <f>Tabla_Emitidas[[#This Row],[BASE IMPONIBLE]]*Tabla_Emitidas[[#This Row],[%]]</f>
        <v>0</v>
      </c>
      <c r="I476" s="10">
        <f>Tabla_Emitidas[[#This Row],[BASE IMPONIBLE]]+Tabla_Emitidas[[#This Row],[CUOTA IVA]]</f>
        <v>0</v>
      </c>
      <c r="J476" s="36" t="str">
        <f>TEXT(Tabla_Emitidas[[#This Row],[FECHA]],"MMMM")</f>
        <v>enero</v>
      </c>
    </row>
    <row r="477" spans="2:10" x14ac:dyDescent="0.3">
      <c r="B477" s="6"/>
      <c r="C477" s="7"/>
      <c r="F477" s="8"/>
      <c r="G477" s="15"/>
      <c r="H477" s="10">
        <f>Tabla_Emitidas[[#This Row],[BASE IMPONIBLE]]*Tabla_Emitidas[[#This Row],[%]]</f>
        <v>0</v>
      </c>
      <c r="I477" s="10">
        <f>Tabla_Emitidas[[#This Row],[BASE IMPONIBLE]]+Tabla_Emitidas[[#This Row],[CUOTA IVA]]</f>
        <v>0</v>
      </c>
      <c r="J477" s="36" t="str">
        <f>TEXT(Tabla_Emitidas[[#This Row],[FECHA]],"MMMM")</f>
        <v>enero</v>
      </c>
    </row>
    <row r="478" spans="2:10" x14ac:dyDescent="0.3">
      <c r="B478" s="6"/>
      <c r="C478" s="7"/>
      <c r="F478" s="8"/>
      <c r="G478" s="15"/>
      <c r="H478" s="10">
        <f>Tabla_Emitidas[[#This Row],[BASE IMPONIBLE]]*Tabla_Emitidas[[#This Row],[%]]</f>
        <v>0</v>
      </c>
      <c r="I478" s="10">
        <f>Tabla_Emitidas[[#This Row],[BASE IMPONIBLE]]+Tabla_Emitidas[[#This Row],[CUOTA IVA]]</f>
        <v>0</v>
      </c>
      <c r="J478" s="36" t="str">
        <f>TEXT(Tabla_Emitidas[[#This Row],[FECHA]],"MMMM")</f>
        <v>enero</v>
      </c>
    </row>
    <row r="479" spans="2:10" x14ac:dyDescent="0.3">
      <c r="B479" s="6"/>
      <c r="C479" s="7"/>
      <c r="F479" s="8"/>
      <c r="G479" s="15"/>
      <c r="H479" s="10">
        <f>Tabla_Emitidas[[#This Row],[BASE IMPONIBLE]]*Tabla_Emitidas[[#This Row],[%]]</f>
        <v>0</v>
      </c>
      <c r="I479" s="10">
        <f>Tabla_Emitidas[[#This Row],[BASE IMPONIBLE]]+Tabla_Emitidas[[#This Row],[CUOTA IVA]]</f>
        <v>0</v>
      </c>
      <c r="J479" s="36" t="str">
        <f>TEXT(Tabla_Emitidas[[#This Row],[FECHA]],"MMMM")</f>
        <v>enero</v>
      </c>
    </row>
    <row r="480" spans="2:10" x14ac:dyDescent="0.3">
      <c r="B480" s="6"/>
      <c r="C480" s="7"/>
      <c r="F480" s="8"/>
      <c r="G480" s="15"/>
      <c r="H480" s="10">
        <f>Tabla_Emitidas[[#This Row],[BASE IMPONIBLE]]*Tabla_Emitidas[[#This Row],[%]]</f>
        <v>0</v>
      </c>
      <c r="I480" s="10">
        <f>Tabla_Emitidas[[#This Row],[BASE IMPONIBLE]]+Tabla_Emitidas[[#This Row],[CUOTA IVA]]</f>
        <v>0</v>
      </c>
      <c r="J480" s="36" t="str">
        <f>TEXT(Tabla_Emitidas[[#This Row],[FECHA]],"MMMM")</f>
        <v>enero</v>
      </c>
    </row>
    <row r="481" spans="2:10" x14ac:dyDescent="0.3">
      <c r="B481" s="6"/>
      <c r="C481" s="7"/>
      <c r="F481" s="8"/>
      <c r="G481" s="15"/>
      <c r="H481" s="10">
        <f>Tabla_Emitidas[[#This Row],[BASE IMPONIBLE]]*Tabla_Emitidas[[#This Row],[%]]</f>
        <v>0</v>
      </c>
      <c r="I481" s="10">
        <f>Tabla_Emitidas[[#This Row],[BASE IMPONIBLE]]+Tabla_Emitidas[[#This Row],[CUOTA IVA]]</f>
        <v>0</v>
      </c>
      <c r="J481" s="36" t="str">
        <f>TEXT(Tabla_Emitidas[[#This Row],[FECHA]],"MMMM")</f>
        <v>enero</v>
      </c>
    </row>
    <row r="482" spans="2:10" x14ac:dyDescent="0.3">
      <c r="B482" s="6"/>
      <c r="C482" s="7"/>
      <c r="F482" s="8"/>
      <c r="G482" s="15"/>
      <c r="H482" s="10">
        <f>Tabla_Emitidas[[#This Row],[BASE IMPONIBLE]]*Tabla_Emitidas[[#This Row],[%]]</f>
        <v>0</v>
      </c>
      <c r="I482" s="10">
        <f>Tabla_Emitidas[[#This Row],[BASE IMPONIBLE]]+Tabla_Emitidas[[#This Row],[CUOTA IVA]]</f>
        <v>0</v>
      </c>
      <c r="J482" s="36" t="str">
        <f>TEXT(Tabla_Emitidas[[#This Row],[FECHA]],"MMMM")</f>
        <v>enero</v>
      </c>
    </row>
    <row r="483" spans="2:10" x14ac:dyDescent="0.3">
      <c r="B483" s="6"/>
      <c r="C483" s="7"/>
      <c r="F483" s="8"/>
      <c r="G483" s="15"/>
      <c r="H483" s="10">
        <f>Tabla_Emitidas[[#This Row],[BASE IMPONIBLE]]*Tabla_Emitidas[[#This Row],[%]]</f>
        <v>0</v>
      </c>
      <c r="I483" s="10">
        <f>Tabla_Emitidas[[#This Row],[BASE IMPONIBLE]]+Tabla_Emitidas[[#This Row],[CUOTA IVA]]</f>
        <v>0</v>
      </c>
      <c r="J483" s="36" t="str">
        <f>TEXT(Tabla_Emitidas[[#This Row],[FECHA]],"MMMM")</f>
        <v>enero</v>
      </c>
    </row>
    <row r="484" spans="2:10" x14ac:dyDescent="0.3">
      <c r="B484" s="6"/>
      <c r="C484" s="7"/>
      <c r="F484" s="8"/>
      <c r="G484" s="15"/>
      <c r="H484" s="10">
        <f>Tabla_Emitidas[[#This Row],[BASE IMPONIBLE]]*Tabla_Emitidas[[#This Row],[%]]</f>
        <v>0</v>
      </c>
      <c r="I484" s="10">
        <f>Tabla_Emitidas[[#This Row],[BASE IMPONIBLE]]+Tabla_Emitidas[[#This Row],[CUOTA IVA]]</f>
        <v>0</v>
      </c>
      <c r="J484" s="36" t="str">
        <f>TEXT(Tabla_Emitidas[[#This Row],[FECHA]],"MMMM")</f>
        <v>enero</v>
      </c>
    </row>
    <row r="485" spans="2:10" x14ac:dyDescent="0.3">
      <c r="B485" s="6"/>
      <c r="C485" s="7"/>
      <c r="F485" s="8"/>
      <c r="G485" s="15"/>
      <c r="H485" s="10">
        <f>Tabla_Emitidas[[#This Row],[BASE IMPONIBLE]]*Tabla_Emitidas[[#This Row],[%]]</f>
        <v>0</v>
      </c>
      <c r="I485" s="10">
        <f>Tabla_Emitidas[[#This Row],[BASE IMPONIBLE]]+Tabla_Emitidas[[#This Row],[CUOTA IVA]]</f>
        <v>0</v>
      </c>
      <c r="J485" s="36" t="str">
        <f>TEXT(Tabla_Emitidas[[#This Row],[FECHA]],"MMMM")</f>
        <v>enero</v>
      </c>
    </row>
    <row r="486" spans="2:10" x14ac:dyDescent="0.3">
      <c r="B486" s="6"/>
      <c r="C486" s="7"/>
      <c r="F486" s="8"/>
      <c r="G486" s="15"/>
      <c r="H486" s="10">
        <f>Tabla_Emitidas[[#This Row],[BASE IMPONIBLE]]*Tabla_Emitidas[[#This Row],[%]]</f>
        <v>0</v>
      </c>
      <c r="I486" s="10">
        <f>Tabla_Emitidas[[#This Row],[BASE IMPONIBLE]]+Tabla_Emitidas[[#This Row],[CUOTA IVA]]</f>
        <v>0</v>
      </c>
      <c r="J486" s="36" t="str">
        <f>TEXT(Tabla_Emitidas[[#This Row],[FECHA]],"MMMM")</f>
        <v>enero</v>
      </c>
    </row>
    <row r="487" spans="2:10" x14ac:dyDescent="0.3">
      <c r="B487" s="6"/>
      <c r="C487" s="7"/>
      <c r="F487" s="8"/>
      <c r="G487" s="15"/>
      <c r="H487" s="10">
        <f>Tabla_Emitidas[[#This Row],[BASE IMPONIBLE]]*Tabla_Emitidas[[#This Row],[%]]</f>
        <v>0</v>
      </c>
      <c r="I487" s="10">
        <f>Tabla_Emitidas[[#This Row],[BASE IMPONIBLE]]+Tabla_Emitidas[[#This Row],[CUOTA IVA]]</f>
        <v>0</v>
      </c>
      <c r="J487" s="36" t="str">
        <f>TEXT(Tabla_Emitidas[[#This Row],[FECHA]],"MMMM")</f>
        <v>enero</v>
      </c>
    </row>
    <row r="488" spans="2:10" x14ac:dyDescent="0.3">
      <c r="B488" s="6"/>
      <c r="C488" s="7"/>
      <c r="F488" s="8"/>
      <c r="G488" s="15"/>
      <c r="H488" s="10">
        <f>Tabla_Emitidas[[#This Row],[BASE IMPONIBLE]]*Tabla_Emitidas[[#This Row],[%]]</f>
        <v>0</v>
      </c>
      <c r="I488" s="10">
        <f>Tabla_Emitidas[[#This Row],[BASE IMPONIBLE]]+Tabla_Emitidas[[#This Row],[CUOTA IVA]]</f>
        <v>0</v>
      </c>
      <c r="J488" s="36" t="str">
        <f>TEXT(Tabla_Emitidas[[#This Row],[FECHA]],"MMMM")</f>
        <v>enero</v>
      </c>
    </row>
    <row r="489" spans="2:10" x14ac:dyDescent="0.3">
      <c r="B489" s="6"/>
      <c r="C489" s="7"/>
      <c r="F489" s="8"/>
      <c r="G489" s="15"/>
      <c r="H489" s="10">
        <f>Tabla_Emitidas[[#This Row],[BASE IMPONIBLE]]*Tabla_Emitidas[[#This Row],[%]]</f>
        <v>0</v>
      </c>
      <c r="I489" s="10">
        <f>Tabla_Emitidas[[#This Row],[BASE IMPONIBLE]]+Tabla_Emitidas[[#This Row],[CUOTA IVA]]</f>
        <v>0</v>
      </c>
      <c r="J489" s="36" t="str">
        <f>TEXT(Tabla_Emitidas[[#This Row],[FECHA]],"MMMM")</f>
        <v>enero</v>
      </c>
    </row>
    <row r="490" spans="2:10" x14ac:dyDescent="0.3">
      <c r="B490" s="6"/>
      <c r="C490" s="7"/>
      <c r="F490" s="8"/>
      <c r="G490" s="15"/>
      <c r="H490" s="10">
        <f>Tabla_Emitidas[[#This Row],[BASE IMPONIBLE]]*Tabla_Emitidas[[#This Row],[%]]</f>
        <v>0</v>
      </c>
      <c r="I490" s="10">
        <f>Tabla_Emitidas[[#This Row],[BASE IMPONIBLE]]+Tabla_Emitidas[[#This Row],[CUOTA IVA]]</f>
        <v>0</v>
      </c>
      <c r="J490" s="36" t="str">
        <f>TEXT(Tabla_Emitidas[[#This Row],[FECHA]],"MMMM")</f>
        <v>enero</v>
      </c>
    </row>
    <row r="491" spans="2:10" x14ac:dyDescent="0.3">
      <c r="B491" s="6"/>
      <c r="C491" s="7"/>
      <c r="F491" s="8"/>
      <c r="G491" s="15"/>
      <c r="H491" s="10">
        <f>Tabla_Emitidas[[#This Row],[BASE IMPONIBLE]]*Tabla_Emitidas[[#This Row],[%]]</f>
        <v>0</v>
      </c>
      <c r="I491" s="10">
        <f>Tabla_Emitidas[[#This Row],[BASE IMPONIBLE]]+Tabla_Emitidas[[#This Row],[CUOTA IVA]]</f>
        <v>0</v>
      </c>
      <c r="J491" s="36" t="str">
        <f>TEXT(Tabla_Emitidas[[#This Row],[FECHA]],"MMMM")</f>
        <v>enero</v>
      </c>
    </row>
    <row r="492" spans="2:10" x14ac:dyDescent="0.3">
      <c r="B492" s="6"/>
      <c r="C492" s="7"/>
      <c r="F492" s="8"/>
      <c r="G492" s="15"/>
      <c r="H492" s="10">
        <f>Tabla_Emitidas[[#This Row],[BASE IMPONIBLE]]*Tabla_Emitidas[[#This Row],[%]]</f>
        <v>0</v>
      </c>
      <c r="I492" s="10">
        <f>Tabla_Emitidas[[#This Row],[BASE IMPONIBLE]]+Tabla_Emitidas[[#This Row],[CUOTA IVA]]</f>
        <v>0</v>
      </c>
      <c r="J492" s="36" t="str">
        <f>TEXT(Tabla_Emitidas[[#This Row],[FECHA]],"MMMM")</f>
        <v>enero</v>
      </c>
    </row>
    <row r="493" spans="2:10" x14ac:dyDescent="0.3">
      <c r="B493" s="6"/>
      <c r="C493" s="7"/>
      <c r="F493" s="8"/>
      <c r="G493" s="15"/>
      <c r="H493" s="10">
        <f>Tabla_Emitidas[[#This Row],[BASE IMPONIBLE]]*Tabla_Emitidas[[#This Row],[%]]</f>
        <v>0</v>
      </c>
      <c r="I493" s="10">
        <f>Tabla_Emitidas[[#This Row],[BASE IMPONIBLE]]+Tabla_Emitidas[[#This Row],[CUOTA IVA]]</f>
        <v>0</v>
      </c>
      <c r="J493" s="36" t="str">
        <f>TEXT(Tabla_Emitidas[[#This Row],[FECHA]],"MMMM")</f>
        <v>enero</v>
      </c>
    </row>
    <row r="494" spans="2:10" x14ac:dyDescent="0.3">
      <c r="B494" s="6"/>
      <c r="C494" s="7"/>
      <c r="F494" s="8"/>
      <c r="G494" s="15"/>
      <c r="H494" s="10">
        <f>Tabla_Emitidas[[#This Row],[BASE IMPONIBLE]]*Tabla_Emitidas[[#This Row],[%]]</f>
        <v>0</v>
      </c>
      <c r="I494" s="10">
        <f>Tabla_Emitidas[[#This Row],[BASE IMPONIBLE]]+Tabla_Emitidas[[#This Row],[CUOTA IVA]]</f>
        <v>0</v>
      </c>
      <c r="J494" s="36" t="str">
        <f>TEXT(Tabla_Emitidas[[#This Row],[FECHA]],"MMMM")</f>
        <v>enero</v>
      </c>
    </row>
    <row r="495" spans="2:10" x14ac:dyDescent="0.3">
      <c r="B495" s="6"/>
      <c r="C495" s="7"/>
      <c r="F495" s="8"/>
      <c r="G495" s="15"/>
      <c r="H495" s="10">
        <f>Tabla_Emitidas[[#This Row],[BASE IMPONIBLE]]*Tabla_Emitidas[[#This Row],[%]]</f>
        <v>0</v>
      </c>
      <c r="I495" s="10">
        <f>Tabla_Emitidas[[#This Row],[BASE IMPONIBLE]]+Tabla_Emitidas[[#This Row],[CUOTA IVA]]</f>
        <v>0</v>
      </c>
      <c r="J495" s="36" t="str">
        <f>TEXT(Tabla_Emitidas[[#This Row],[FECHA]],"MMMM")</f>
        <v>enero</v>
      </c>
    </row>
    <row r="496" spans="2:10" x14ac:dyDescent="0.3">
      <c r="B496" s="6"/>
      <c r="C496" s="7"/>
      <c r="F496" s="8"/>
      <c r="G496" s="15"/>
      <c r="H496" s="10">
        <f>Tabla_Emitidas[[#This Row],[BASE IMPONIBLE]]*Tabla_Emitidas[[#This Row],[%]]</f>
        <v>0</v>
      </c>
      <c r="I496" s="10">
        <f>Tabla_Emitidas[[#This Row],[BASE IMPONIBLE]]+Tabla_Emitidas[[#This Row],[CUOTA IVA]]</f>
        <v>0</v>
      </c>
      <c r="J496" s="36" t="str">
        <f>TEXT(Tabla_Emitidas[[#This Row],[FECHA]],"MMMM")</f>
        <v>enero</v>
      </c>
    </row>
    <row r="497" spans="2:10" x14ac:dyDescent="0.3">
      <c r="B497" s="6"/>
      <c r="C497" s="7"/>
      <c r="F497" s="8"/>
      <c r="G497" s="15"/>
      <c r="H497" s="10">
        <f>Tabla_Emitidas[[#This Row],[BASE IMPONIBLE]]*Tabla_Emitidas[[#This Row],[%]]</f>
        <v>0</v>
      </c>
      <c r="I497" s="10">
        <f>Tabla_Emitidas[[#This Row],[BASE IMPONIBLE]]+Tabla_Emitidas[[#This Row],[CUOTA IVA]]</f>
        <v>0</v>
      </c>
      <c r="J497" s="36" t="str">
        <f>TEXT(Tabla_Emitidas[[#This Row],[FECHA]],"MMMM")</f>
        <v>enero</v>
      </c>
    </row>
    <row r="498" spans="2:10" x14ac:dyDescent="0.3">
      <c r="B498" s="6"/>
      <c r="C498" s="7"/>
      <c r="F498" s="8"/>
      <c r="G498" s="15"/>
      <c r="H498" s="10">
        <f>Tabla_Emitidas[[#This Row],[BASE IMPONIBLE]]*Tabla_Emitidas[[#This Row],[%]]</f>
        <v>0</v>
      </c>
      <c r="I498" s="10">
        <f>Tabla_Emitidas[[#This Row],[BASE IMPONIBLE]]+Tabla_Emitidas[[#This Row],[CUOTA IVA]]</f>
        <v>0</v>
      </c>
      <c r="J498" s="36" t="str">
        <f>TEXT(Tabla_Emitidas[[#This Row],[FECHA]],"MMMM")</f>
        <v>enero</v>
      </c>
    </row>
    <row r="499" spans="2:10" x14ac:dyDescent="0.3">
      <c r="B499" s="6"/>
      <c r="C499" s="7"/>
      <c r="F499" s="8"/>
      <c r="G499" s="15"/>
      <c r="H499" s="10">
        <f>Tabla_Emitidas[[#This Row],[BASE IMPONIBLE]]*Tabla_Emitidas[[#This Row],[%]]</f>
        <v>0</v>
      </c>
      <c r="I499" s="10">
        <f>Tabla_Emitidas[[#This Row],[BASE IMPONIBLE]]+Tabla_Emitidas[[#This Row],[CUOTA IVA]]</f>
        <v>0</v>
      </c>
      <c r="J499" s="36" t="str">
        <f>TEXT(Tabla_Emitidas[[#This Row],[FECHA]],"MMMM")</f>
        <v>enero</v>
      </c>
    </row>
    <row r="500" spans="2:10" x14ac:dyDescent="0.3">
      <c r="B500" s="6"/>
      <c r="C500" s="7"/>
      <c r="F500" s="8"/>
      <c r="G500" s="15"/>
      <c r="H500" s="10">
        <f>Tabla_Emitidas[[#This Row],[BASE IMPONIBLE]]*Tabla_Emitidas[[#This Row],[%]]</f>
        <v>0</v>
      </c>
      <c r="I500" s="10">
        <f>Tabla_Emitidas[[#This Row],[BASE IMPONIBLE]]+Tabla_Emitidas[[#This Row],[CUOTA IVA]]</f>
        <v>0</v>
      </c>
      <c r="J500" s="36" t="str">
        <f>TEXT(Tabla_Emitidas[[#This Row],[FECHA]],"MMMM")</f>
        <v>enero</v>
      </c>
    </row>
    <row r="501" spans="2:10" x14ac:dyDescent="0.3">
      <c r="B501" s="6"/>
      <c r="C501" s="7"/>
      <c r="F501" s="8"/>
      <c r="G501" s="15"/>
      <c r="H501" s="10">
        <f>Tabla_Emitidas[[#This Row],[BASE IMPONIBLE]]*Tabla_Emitidas[[#This Row],[%]]</f>
        <v>0</v>
      </c>
      <c r="I501" s="10">
        <f>Tabla_Emitidas[[#This Row],[BASE IMPONIBLE]]+Tabla_Emitidas[[#This Row],[CUOTA IVA]]</f>
        <v>0</v>
      </c>
      <c r="J501" s="36" t="str">
        <f>TEXT(Tabla_Emitidas[[#This Row],[FECHA]],"MMMM")</f>
        <v>enero</v>
      </c>
    </row>
    <row r="502" spans="2:10" x14ac:dyDescent="0.3">
      <c r="B502" s="6"/>
      <c r="C502" s="7"/>
      <c r="F502" s="8"/>
      <c r="G502" s="15"/>
      <c r="H502" s="10">
        <f>Tabla_Emitidas[[#This Row],[BASE IMPONIBLE]]*Tabla_Emitidas[[#This Row],[%]]</f>
        <v>0</v>
      </c>
      <c r="I502" s="10">
        <f>Tabla_Emitidas[[#This Row],[BASE IMPONIBLE]]+Tabla_Emitidas[[#This Row],[CUOTA IVA]]</f>
        <v>0</v>
      </c>
      <c r="J502" s="36" t="str">
        <f>TEXT(Tabla_Emitidas[[#This Row],[FECHA]],"MMMM")</f>
        <v>enero</v>
      </c>
    </row>
    <row r="503" spans="2:10" x14ac:dyDescent="0.3">
      <c r="B503" s="6"/>
      <c r="C503" s="7"/>
      <c r="F503" s="8"/>
      <c r="G503" s="15"/>
      <c r="H503" s="10">
        <f>Tabla_Emitidas[[#This Row],[BASE IMPONIBLE]]*Tabla_Emitidas[[#This Row],[%]]</f>
        <v>0</v>
      </c>
      <c r="I503" s="10">
        <f>Tabla_Emitidas[[#This Row],[BASE IMPONIBLE]]+Tabla_Emitidas[[#This Row],[CUOTA IVA]]</f>
        <v>0</v>
      </c>
      <c r="J503" s="36" t="str">
        <f>TEXT(Tabla_Emitidas[[#This Row],[FECHA]],"MMMM")</f>
        <v>enero</v>
      </c>
    </row>
    <row r="504" spans="2:10" x14ac:dyDescent="0.3">
      <c r="B504" s="6"/>
      <c r="C504" s="7"/>
      <c r="F504" s="8"/>
      <c r="G504" s="15"/>
      <c r="H504" s="10">
        <f>Tabla_Emitidas[[#This Row],[BASE IMPONIBLE]]*Tabla_Emitidas[[#This Row],[%]]</f>
        <v>0</v>
      </c>
      <c r="I504" s="10">
        <f>Tabla_Emitidas[[#This Row],[BASE IMPONIBLE]]+Tabla_Emitidas[[#This Row],[CUOTA IVA]]</f>
        <v>0</v>
      </c>
      <c r="J504" s="36" t="str">
        <f>TEXT(Tabla_Emitidas[[#This Row],[FECHA]],"MMMM")</f>
        <v>enero</v>
      </c>
    </row>
    <row r="505" spans="2:10" x14ac:dyDescent="0.3">
      <c r="B505" s="6"/>
      <c r="C505" s="7"/>
      <c r="F505" s="8"/>
      <c r="G505" s="15"/>
      <c r="H505" s="10">
        <f>Tabla_Emitidas[[#This Row],[BASE IMPONIBLE]]*Tabla_Emitidas[[#This Row],[%]]</f>
        <v>0</v>
      </c>
      <c r="I505" s="10">
        <f>Tabla_Emitidas[[#This Row],[BASE IMPONIBLE]]+Tabla_Emitidas[[#This Row],[CUOTA IVA]]</f>
        <v>0</v>
      </c>
      <c r="J505" s="36" t="str">
        <f>TEXT(Tabla_Emitidas[[#This Row],[FECHA]],"MMMM")</f>
        <v>enero</v>
      </c>
    </row>
    <row r="506" spans="2:10" x14ac:dyDescent="0.3">
      <c r="B506" s="6"/>
      <c r="C506" s="7"/>
      <c r="F506" s="8"/>
      <c r="G506" s="15"/>
      <c r="H506" s="10">
        <f>Tabla_Emitidas[[#This Row],[BASE IMPONIBLE]]*Tabla_Emitidas[[#This Row],[%]]</f>
        <v>0</v>
      </c>
      <c r="I506" s="10">
        <f>Tabla_Emitidas[[#This Row],[BASE IMPONIBLE]]+Tabla_Emitidas[[#This Row],[CUOTA IVA]]</f>
        <v>0</v>
      </c>
      <c r="J506" s="36" t="str">
        <f>TEXT(Tabla_Emitidas[[#This Row],[FECHA]],"MMMM")</f>
        <v>enero</v>
      </c>
    </row>
    <row r="507" spans="2:10" x14ac:dyDescent="0.3">
      <c r="B507" s="6"/>
      <c r="C507" s="7"/>
      <c r="F507" s="8"/>
      <c r="G507" s="15"/>
      <c r="H507" s="10">
        <f>Tabla_Emitidas[[#This Row],[BASE IMPONIBLE]]*Tabla_Emitidas[[#This Row],[%]]</f>
        <v>0</v>
      </c>
      <c r="I507" s="10">
        <f>Tabla_Emitidas[[#This Row],[BASE IMPONIBLE]]+Tabla_Emitidas[[#This Row],[CUOTA IVA]]</f>
        <v>0</v>
      </c>
      <c r="J507" s="36" t="str">
        <f>TEXT(Tabla_Emitidas[[#This Row],[FECHA]],"MMMM")</f>
        <v>enero</v>
      </c>
    </row>
    <row r="508" spans="2:10" x14ac:dyDescent="0.3">
      <c r="B508" s="6"/>
      <c r="C508" s="7"/>
      <c r="F508" s="8"/>
      <c r="G508" s="15"/>
      <c r="H508" s="10">
        <f>Tabla_Emitidas[[#This Row],[BASE IMPONIBLE]]*Tabla_Emitidas[[#This Row],[%]]</f>
        <v>0</v>
      </c>
      <c r="I508" s="10">
        <f>Tabla_Emitidas[[#This Row],[BASE IMPONIBLE]]+Tabla_Emitidas[[#This Row],[CUOTA IVA]]</f>
        <v>0</v>
      </c>
      <c r="J508" s="36" t="str">
        <f>TEXT(Tabla_Emitidas[[#This Row],[FECHA]],"MMMM")</f>
        <v>enero</v>
      </c>
    </row>
    <row r="509" spans="2:10" x14ac:dyDescent="0.3">
      <c r="B509" s="6"/>
      <c r="C509" s="7"/>
      <c r="F509" s="8"/>
      <c r="G509" s="15"/>
      <c r="H509" s="10">
        <f>Tabla_Emitidas[[#This Row],[BASE IMPONIBLE]]*Tabla_Emitidas[[#This Row],[%]]</f>
        <v>0</v>
      </c>
      <c r="I509" s="10">
        <f>Tabla_Emitidas[[#This Row],[BASE IMPONIBLE]]+Tabla_Emitidas[[#This Row],[CUOTA IVA]]</f>
        <v>0</v>
      </c>
      <c r="J509" s="36" t="str">
        <f>TEXT(Tabla_Emitidas[[#This Row],[FECHA]],"MMMM")</f>
        <v>enero</v>
      </c>
    </row>
    <row r="510" spans="2:10" x14ac:dyDescent="0.3">
      <c r="B510" s="6"/>
      <c r="C510" s="7"/>
      <c r="F510" s="8"/>
      <c r="G510" s="15"/>
      <c r="H510" s="10">
        <f>Tabla_Emitidas[[#This Row],[BASE IMPONIBLE]]*Tabla_Emitidas[[#This Row],[%]]</f>
        <v>0</v>
      </c>
      <c r="I510" s="10">
        <f>Tabla_Emitidas[[#This Row],[BASE IMPONIBLE]]+Tabla_Emitidas[[#This Row],[CUOTA IVA]]</f>
        <v>0</v>
      </c>
      <c r="J510" s="36" t="str">
        <f>TEXT(Tabla_Emitidas[[#This Row],[FECHA]],"MMMM")</f>
        <v>enero</v>
      </c>
    </row>
    <row r="511" spans="2:10" x14ac:dyDescent="0.3">
      <c r="B511" s="6"/>
      <c r="C511" s="7"/>
      <c r="F511" s="8"/>
      <c r="G511" s="15"/>
      <c r="H511" s="10">
        <f>Tabla_Emitidas[[#This Row],[BASE IMPONIBLE]]*Tabla_Emitidas[[#This Row],[%]]</f>
        <v>0</v>
      </c>
      <c r="I511" s="10">
        <f>Tabla_Emitidas[[#This Row],[BASE IMPONIBLE]]+Tabla_Emitidas[[#This Row],[CUOTA IVA]]</f>
        <v>0</v>
      </c>
      <c r="J511" s="36" t="str">
        <f>TEXT(Tabla_Emitidas[[#This Row],[FECHA]],"MMMM")</f>
        <v>enero</v>
      </c>
    </row>
    <row r="512" spans="2:10" x14ac:dyDescent="0.3">
      <c r="B512" s="6"/>
      <c r="C512" s="7"/>
      <c r="F512" s="8"/>
      <c r="G512" s="15"/>
      <c r="H512" s="10">
        <f>Tabla_Emitidas[[#This Row],[BASE IMPONIBLE]]*Tabla_Emitidas[[#This Row],[%]]</f>
        <v>0</v>
      </c>
      <c r="I512" s="10">
        <f>Tabla_Emitidas[[#This Row],[BASE IMPONIBLE]]+Tabla_Emitidas[[#This Row],[CUOTA IVA]]</f>
        <v>0</v>
      </c>
      <c r="J512" s="36" t="str">
        <f>TEXT(Tabla_Emitidas[[#This Row],[FECHA]],"MMMM")</f>
        <v>enero</v>
      </c>
    </row>
    <row r="513" spans="2:10" x14ac:dyDescent="0.3">
      <c r="B513" s="6"/>
      <c r="C513" s="7"/>
      <c r="F513" s="8"/>
      <c r="G513" s="15"/>
      <c r="H513" s="10">
        <f>Tabla_Emitidas[[#This Row],[BASE IMPONIBLE]]*Tabla_Emitidas[[#This Row],[%]]</f>
        <v>0</v>
      </c>
      <c r="I513" s="10">
        <f>Tabla_Emitidas[[#This Row],[BASE IMPONIBLE]]+Tabla_Emitidas[[#This Row],[CUOTA IVA]]</f>
        <v>0</v>
      </c>
      <c r="J513" s="36" t="str">
        <f>TEXT(Tabla_Emitidas[[#This Row],[FECHA]],"MMMM")</f>
        <v>enero</v>
      </c>
    </row>
    <row r="514" spans="2:10" x14ac:dyDescent="0.3">
      <c r="B514" s="6"/>
      <c r="C514" s="7"/>
      <c r="F514" s="8"/>
      <c r="G514" s="15"/>
      <c r="H514" s="10">
        <f>Tabla_Emitidas[[#This Row],[BASE IMPONIBLE]]*Tabla_Emitidas[[#This Row],[%]]</f>
        <v>0</v>
      </c>
      <c r="I514" s="10">
        <f>Tabla_Emitidas[[#This Row],[BASE IMPONIBLE]]+Tabla_Emitidas[[#This Row],[CUOTA IVA]]</f>
        <v>0</v>
      </c>
      <c r="J514" s="36" t="str">
        <f>TEXT(Tabla_Emitidas[[#This Row],[FECHA]],"MMMM")</f>
        <v>enero</v>
      </c>
    </row>
    <row r="515" spans="2:10" x14ac:dyDescent="0.3">
      <c r="B515" s="6"/>
      <c r="C515" s="7"/>
      <c r="F515" s="8"/>
      <c r="G515" s="15"/>
      <c r="H515" s="10">
        <f>Tabla_Emitidas[[#This Row],[BASE IMPONIBLE]]*Tabla_Emitidas[[#This Row],[%]]</f>
        <v>0</v>
      </c>
      <c r="I515" s="10">
        <f>Tabla_Emitidas[[#This Row],[BASE IMPONIBLE]]+Tabla_Emitidas[[#This Row],[CUOTA IVA]]</f>
        <v>0</v>
      </c>
      <c r="J515" s="36" t="str">
        <f>TEXT(Tabla_Emitidas[[#This Row],[FECHA]],"MMMM")</f>
        <v>enero</v>
      </c>
    </row>
    <row r="516" spans="2:10" x14ac:dyDescent="0.3">
      <c r="B516" s="6"/>
      <c r="C516" s="7"/>
      <c r="F516" s="8"/>
      <c r="G516" s="15"/>
      <c r="H516" s="10">
        <f>Tabla_Emitidas[[#This Row],[BASE IMPONIBLE]]*Tabla_Emitidas[[#This Row],[%]]</f>
        <v>0</v>
      </c>
      <c r="I516" s="10">
        <f>Tabla_Emitidas[[#This Row],[BASE IMPONIBLE]]+Tabla_Emitidas[[#This Row],[CUOTA IVA]]</f>
        <v>0</v>
      </c>
      <c r="J516" s="36" t="str">
        <f>TEXT(Tabla_Emitidas[[#This Row],[FECHA]],"MMMM")</f>
        <v>enero</v>
      </c>
    </row>
    <row r="517" spans="2:10" x14ac:dyDescent="0.3">
      <c r="B517" s="6"/>
      <c r="C517" s="7"/>
      <c r="F517" s="8"/>
      <c r="G517" s="15"/>
      <c r="H517" s="10">
        <f>Tabla_Emitidas[[#This Row],[BASE IMPONIBLE]]*Tabla_Emitidas[[#This Row],[%]]</f>
        <v>0</v>
      </c>
      <c r="I517" s="10">
        <f>Tabla_Emitidas[[#This Row],[BASE IMPONIBLE]]+Tabla_Emitidas[[#This Row],[CUOTA IVA]]</f>
        <v>0</v>
      </c>
      <c r="J517" s="36" t="str">
        <f>TEXT(Tabla_Emitidas[[#This Row],[FECHA]],"MMMM")</f>
        <v>enero</v>
      </c>
    </row>
    <row r="518" spans="2:10" x14ac:dyDescent="0.3">
      <c r="B518" s="6"/>
      <c r="C518" s="7"/>
      <c r="F518" s="8"/>
      <c r="G518" s="15"/>
      <c r="H518" s="10">
        <f>Tabla_Emitidas[[#This Row],[BASE IMPONIBLE]]*Tabla_Emitidas[[#This Row],[%]]</f>
        <v>0</v>
      </c>
      <c r="I518" s="10">
        <f>Tabla_Emitidas[[#This Row],[BASE IMPONIBLE]]+Tabla_Emitidas[[#This Row],[CUOTA IVA]]</f>
        <v>0</v>
      </c>
      <c r="J518" s="36" t="str">
        <f>TEXT(Tabla_Emitidas[[#This Row],[FECHA]],"MMMM")</f>
        <v>enero</v>
      </c>
    </row>
    <row r="519" spans="2:10" x14ac:dyDescent="0.3">
      <c r="B519" s="6"/>
      <c r="C519" s="7"/>
      <c r="F519" s="8"/>
      <c r="G519" s="15"/>
      <c r="H519" s="10">
        <f>Tabla_Emitidas[[#This Row],[BASE IMPONIBLE]]*Tabla_Emitidas[[#This Row],[%]]</f>
        <v>0</v>
      </c>
      <c r="I519" s="10">
        <f>Tabla_Emitidas[[#This Row],[BASE IMPONIBLE]]+Tabla_Emitidas[[#This Row],[CUOTA IVA]]</f>
        <v>0</v>
      </c>
      <c r="J519" s="36" t="str">
        <f>TEXT(Tabla_Emitidas[[#This Row],[FECHA]],"MMMM")</f>
        <v>enero</v>
      </c>
    </row>
    <row r="520" spans="2:10" x14ac:dyDescent="0.3">
      <c r="B520" s="6"/>
      <c r="C520" s="7"/>
      <c r="F520" s="8"/>
      <c r="G520" s="15"/>
      <c r="H520" s="10">
        <f>Tabla_Emitidas[[#This Row],[BASE IMPONIBLE]]*Tabla_Emitidas[[#This Row],[%]]</f>
        <v>0</v>
      </c>
      <c r="I520" s="10">
        <f>Tabla_Emitidas[[#This Row],[BASE IMPONIBLE]]+Tabla_Emitidas[[#This Row],[CUOTA IVA]]</f>
        <v>0</v>
      </c>
      <c r="J520" s="36" t="str">
        <f>TEXT(Tabla_Emitidas[[#This Row],[FECHA]],"MMMM")</f>
        <v>enero</v>
      </c>
    </row>
    <row r="521" spans="2:10" x14ac:dyDescent="0.3">
      <c r="B521" s="6"/>
      <c r="C521" s="7"/>
      <c r="F521" s="8"/>
      <c r="G521" s="15"/>
      <c r="H521" s="10">
        <f>Tabla_Emitidas[[#This Row],[BASE IMPONIBLE]]*Tabla_Emitidas[[#This Row],[%]]</f>
        <v>0</v>
      </c>
      <c r="I521" s="10">
        <f>Tabla_Emitidas[[#This Row],[BASE IMPONIBLE]]+Tabla_Emitidas[[#This Row],[CUOTA IVA]]</f>
        <v>0</v>
      </c>
      <c r="J521" s="36" t="str">
        <f>TEXT(Tabla_Emitidas[[#This Row],[FECHA]],"MMMM")</f>
        <v>enero</v>
      </c>
    </row>
    <row r="522" spans="2:10" x14ac:dyDescent="0.3">
      <c r="B522" s="6"/>
      <c r="C522" s="7"/>
      <c r="F522" s="8"/>
      <c r="G522" s="15"/>
      <c r="H522" s="10">
        <f>Tabla_Emitidas[[#This Row],[BASE IMPONIBLE]]*Tabla_Emitidas[[#This Row],[%]]</f>
        <v>0</v>
      </c>
      <c r="I522" s="10">
        <f>Tabla_Emitidas[[#This Row],[BASE IMPONIBLE]]+Tabla_Emitidas[[#This Row],[CUOTA IVA]]</f>
        <v>0</v>
      </c>
      <c r="J522" s="36" t="str">
        <f>TEXT(Tabla_Emitidas[[#This Row],[FECHA]],"MMMM")</f>
        <v>enero</v>
      </c>
    </row>
    <row r="523" spans="2:10" x14ac:dyDescent="0.3">
      <c r="B523" s="6"/>
      <c r="C523" s="7"/>
      <c r="F523" s="8"/>
      <c r="G523" s="15"/>
      <c r="H523" s="10">
        <f>Tabla_Emitidas[[#This Row],[BASE IMPONIBLE]]*Tabla_Emitidas[[#This Row],[%]]</f>
        <v>0</v>
      </c>
      <c r="I523" s="10">
        <f>Tabla_Emitidas[[#This Row],[BASE IMPONIBLE]]+Tabla_Emitidas[[#This Row],[CUOTA IVA]]</f>
        <v>0</v>
      </c>
      <c r="J523" s="36" t="str">
        <f>TEXT(Tabla_Emitidas[[#This Row],[FECHA]],"MMMM")</f>
        <v>enero</v>
      </c>
    </row>
    <row r="524" spans="2:10" x14ac:dyDescent="0.3">
      <c r="B524" s="6"/>
      <c r="C524" s="7"/>
      <c r="F524" s="8"/>
      <c r="G524" s="15"/>
      <c r="H524" s="10">
        <f>Tabla_Emitidas[[#This Row],[BASE IMPONIBLE]]*Tabla_Emitidas[[#This Row],[%]]</f>
        <v>0</v>
      </c>
      <c r="I524" s="10">
        <f>Tabla_Emitidas[[#This Row],[BASE IMPONIBLE]]+Tabla_Emitidas[[#This Row],[CUOTA IVA]]</f>
        <v>0</v>
      </c>
      <c r="J524" s="36" t="str">
        <f>TEXT(Tabla_Emitidas[[#This Row],[FECHA]],"MMMM")</f>
        <v>enero</v>
      </c>
    </row>
    <row r="525" spans="2:10" x14ac:dyDescent="0.3">
      <c r="B525" s="6"/>
      <c r="C525" s="7"/>
      <c r="F525" s="8"/>
      <c r="G525" s="15"/>
      <c r="H525" s="10">
        <f>Tabla_Emitidas[[#This Row],[BASE IMPONIBLE]]*Tabla_Emitidas[[#This Row],[%]]</f>
        <v>0</v>
      </c>
      <c r="I525" s="10">
        <f>Tabla_Emitidas[[#This Row],[BASE IMPONIBLE]]+Tabla_Emitidas[[#This Row],[CUOTA IVA]]</f>
        <v>0</v>
      </c>
      <c r="J525" s="36" t="str">
        <f>TEXT(Tabla_Emitidas[[#This Row],[FECHA]],"MMMM")</f>
        <v>enero</v>
      </c>
    </row>
    <row r="526" spans="2:10" x14ac:dyDescent="0.3">
      <c r="B526" s="6"/>
      <c r="C526" s="7"/>
      <c r="F526" s="8"/>
      <c r="G526" s="15"/>
      <c r="H526" s="10">
        <f>Tabla_Emitidas[[#This Row],[BASE IMPONIBLE]]*Tabla_Emitidas[[#This Row],[%]]</f>
        <v>0</v>
      </c>
      <c r="I526" s="10">
        <f>Tabla_Emitidas[[#This Row],[BASE IMPONIBLE]]+Tabla_Emitidas[[#This Row],[CUOTA IVA]]</f>
        <v>0</v>
      </c>
      <c r="J526" s="36" t="str">
        <f>TEXT(Tabla_Emitidas[[#This Row],[FECHA]],"MMMM")</f>
        <v>enero</v>
      </c>
    </row>
    <row r="527" spans="2:10" x14ac:dyDescent="0.3">
      <c r="B527" s="6"/>
      <c r="C527" s="7"/>
      <c r="F527" s="8"/>
      <c r="G527" s="15"/>
      <c r="H527" s="10">
        <f>Tabla_Emitidas[[#This Row],[BASE IMPONIBLE]]*Tabla_Emitidas[[#This Row],[%]]</f>
        <v>0</v>
      </c>
      <c r="I527" s="10">
        <f>Tabla_Emitidas[[#This Row],[BASE IMPONIBLE]]+Tabla_Emitidas[[#This Row],[CUOTA IVA]]</f>
        <v>0</v>
      </c>
      <c r="J527" s="36" t="str">
        <f>TEXT(Tabla_Emitidas[[#This Row],[FECHA]],"MMMM")</f>
        <v>enero</v>
      </c>
    </row>
    <row r="528" spans="2:10" x14ac:dyDescent="0.3">
      <c r="B528" s="6"/>
      <c r="C528" s="7"/>
      <c r="F528" s="8"/>
      <c r="G528" s="15"/>
      <c r="H528" s="10">
        <f>Tabla_Emitidas[[#This Row],[BASE IMPONIBLE]]*Tabla_Emitidas[[#This Row],[%]]</f>
        <v>0</v>
      </c>
      <c r="I528" s="10">
        <f>Tabla_Emitidas[[#This Row],[BASE IMPONIBLE]]+Tabla_Emitidas[[#This Row],[CUOTA IVA]]</f>
        <v>0</v>
      </c>
      <c r="J528" s="36" t="str">
        <f>TEXT(Tabla_Emitidas[[#This Row],[FECHA]],"MMMM")</f>
        <v>enero</v>
      </c>
    </row>
    <row r="529" spans="2:10" x14ac:dyDescent="0.3">
      <c r="B529" s="6"/>
      <c r="C529" s="7"/>
      <c r="F529" s="8"/>
      <c r="G529" s="15"/>
      <c r="H529" s="10">
        <f>Tabla_Emitidas[[#This Row],[BASE IMPONIBLE]]*Tabla_Emitidas[[#This Row],[%]]</f>
        <v>0</v>
      </c>
      <c r="I529" s="10">
        <f>Tabla_Emitidas[[#This Row],[BASE IMPONIBLE]]+Tabla_Emitidas[[#This Row],[CUOTA IVA]]</f>
        <v>0</v>
      </c>
      <c r="J529" s="36" t="str">
        <f>TEXT(Tabla_Emitidas[[#This Row],[FECHA]],"MMMM")</f>
        <v>enero</v>
      </c>
    </row>
    <row r="530" spans="2:10" x14ac:dyDescent="0.3">
      <c r="B530" s="6"/>
      <c r="C530" s="7"/>
      <c r="F530" s="8"/>
      <c r="G530" s="15"/>
      <c r="H530" s="10">
        <f>Tabla_Emitidas[[#This Row],[BASE IMPONIBLE]]*Tabla_Emitidas[[#This Row],[%]]</f>
        <v>0</v>
      </c>
      <c r="I530" s="10">
        <f>Tabla_Emitidas[[#This Row],[BASE IMPONIBLE]]+Tabla_Emitidas[[#This Row],[CUOTA IVA]]</f>
        <v>0</v>
      </c>
      <c r="J530" s="36" t="str">
        <f>TEXT(Tabla_Emitidas[[#This Row],[FECHA]],"MMMM")</f>
        <v>enero</v>
      </c>
    </row>
    <row r="531" spans="2:10" x14ac:dyDescent="0.3">
      <c r="B531" s="6"/>
      <c r="C531" s="7"/>
      <c r="F531" s="8"/>
      <c r="G531" s="15"/>
      <c r="H531" s="10">
        <f>Tabla_Emitidas[[#This Row],[BASE IMPONIBLE]]*Tabla_Emitidas[[#This Row],[%]]</f>
        <v>0</v>
      </c>
      <c r="I531" s="10">
        <f>Tabla_Emitidas[[#This Row],[BASE IMPONIBLE]]+Tabla_Emitidas[[#This Row],[CUOTA IVA]]</f>
        <v>0</v>
      </c>
      <c r="J531" s="36" t="str">
        <f>TEXT(Tabla_Emitidas[[#This Row],[FECHA]],"MMMM")</f>
        <v>enero</v>
      </c>
    </row>
    <row r="532" spans="2:10" x14ac:dyDescent="0.3">
      <c r="B532" s="6"/>
      <c r="C532" s="7"/>
      <c r="F532" s="8"/>
      <c r="G532" s="15"/>
      <c r="H532" s="10">
        <f>Tabla_Emitidas[[#This Row],[BASE IMPONIBLE]]*Tabla_Emitidas[[#This Row],[%]]</f>
        <v>0</v>
      </c>
      <c r="I532" s="10">
        <f>Tabla_Emitidas[[#This Row],[BASE IMPONIBLE]]+Tabla_Emitidas[[#This Row],[CUOTA IVA]]</f>
        <v>0</v>
      </c>
      <c r="J532" s="36" t="str">
        <f>TEXT(Tabla_Emitidas[[#This Row],[FECHA]],"MMMM")</f>
        <v>enero</v>
      </c>
    </row>
    <row r="533" spans="2:10" x14ac:dyDescent="0.3">
      <c r="B533" s="6"/>
      <c r="C533" s="7"/>
      <c r="F533" s="8"/>
      <c r="G533" s="15"/>
      <c r="H533" s="10">
        <f>Tabla_Emitidas[[#This Row],[BASE IMPONIBLE]]*Tabla_Emitidas[[#This Row],[%]]</f>
        <v>0</v>
      </c>
      <c r="I533" s="10">
        <f>Tabla_Emitidas[[#This Row],[BASE IMPONIBLE]]+Tabla_Emitidas[[#This Row],[CUOTA IVA]]</f>
        <v>0</v>
      </c>
      <c r="J533" s="36" t="str">
        <f>TEXT(Tabla_Emitidas[[#This Row],[FECHA]],"MMMM")</f>
        <v>enero</v>
      </c>
    </row>
    <row r="534" spans="2:10" x14ac:dyDescent="0.3">
      <c r="B534" s="6"/>
      <c r="C534" s="7"/>
      <c r="F534" s="8"/>
      <c r="G534" s="15"/>
      <c r="H534" s="10">
        <f>Tabla_Emitidas[[#This Row],[BASE IMPONIBLE]]*Tabla_Emitidas[[#This Row],[%]]</f>
        <v>0</v>
      </c>
      <c r="I534" s="10">
        <f>Tabla_Emitidas[[#This Row],[BASE IMPONIBLE]]+Tabla_Emitidas[[#This Row],[CUOTA IVA]]</f>
        <v>0</v>
      </c>
      <c r="J534" s="36" t="str">
        <f>TEXT(Tabla_Emitidas[[#This Row],[FECHA]],"MMMM")</f>
        <v>enero</v>
      </c>
    </row>
    <row r="535" spans="2:10" x14ac:dyDescent="0.3">
      <c r="B535" s="6"/>
      <c r="C535" s="7"/>
      <c r="F535" s="8"/>
      <c r="G535" s="15"/>
      <c r="H535" s="10">
        <f>Tabla_Emitidas[[#This Row],[BASE IMPONIBLE]]*Tabla_Emitidas[[#This Row],[%]]</f>
        <v>0</v>
      </c>
      <c r="I535" s="10">
        <f>Tabla_Emitidas[[#This Row],[BASE IMPONIBLE]]+Tabla_Emitidas[[#This Row],[CUOTA IVA]]</f>
        <v>0</v>
      </c>
      <c r="J535" s="36" t="str">
        <f>TEXT(Tabla_Emitidas[[#This Row],[FECHA]],"MMMM")</f>
        <v>enero</v>
      </c>
    </row>
    <row r="536" spans="2:10" x14ac:dyDescent="0.3">
      <c r="B536" s="6"/>
      <c r="C536" s="7"/>
      <c r="F536" s="8"/>
      <c r="G536" s="15"/>
      <c r="H536" s="10">
        <f>Tabla_Emitidas[[#This Row],[BASE IMPONIBLE]]*Tabla_Emitidas[[#This Row],[%]]</f>
        <v>0</v>
      </c>
      <c r="I536" s="10">
        <f>Tabla_Emitidas[[#This Row],[BASE IMPONIBLE]]+Tabla_Emitidas[[#This Row],[CUOTA IVA]]</f>
        <v>0</v>
      </c>
      <c r="J536" s="36" t="str">
        <f>TEXT(Tabla_Emitidas[[#This Row],[FECHA]],"MMMM")</f>
        <v>enero</v>
      </c>
    </row>
    <row r="537" spans="2:10" x14ac:dyDescent="0.3">
      <c r="B537" s="6"/>
      <c r="C537" s="7"/>
      <c r="F537" s="8"/>
      <c r="G537" s="15"/>
      <c r="H537" s="10">
        <f>Tabla_Emitidas[[#This Row],[BASE IMPONIBLE]]*Tabla_Emitidas[[#This Row],[%]]</f>
        <v>0</v>
      </c>
      <c r="I537" s="10">
        <f>Tabla_Emitidas[[#This Row],[BASE IMPONIBLE]]+Tabla_Emitidas[[#This Row],[CUOTA IVA]]</f>
        <v>0</v>
      </c>
      <c r="J537" s="36" t="str">
        <f>TEXT(Tabla_Emitidas[[#This Row],[FECHA]],"MMMM")</f>
        <v>enero</v>
      </c>
    </row>
    <row r="538" spans="2:10" x14ac:dyDescent="0.3">
      <c r="B538" s="6"/>
      <c r="C538" s="7"/>
      <c r="F538" s="8"/>
      <c r="G538" s="15"/>
      <c r="H538" s="10">
        <f>Tabla_Emitidas[[#This Row],[BASE IMPONIBLE]]*Tabla_Emitidas[[#This Row],[%]]</f>
        <v>0</v>
      </c>
      <c r="I538" s="10">
        <f>Tabla_Emitidas[[#This Row],[BASE IMPONIBLE]]+Tabla_Emitidas[[#This Row],[CUOTA IVA]]</f>
        <v>0</v>
      </c>
      <c r="J538" s="36" t="str">
        <f>TEXT(Tabla_Emitidas[[#This Row],[FECHA]],"MMMM")</f>
        <v>enero</v>
      </c>
    </row>
    <row r="539" spans="2:10" x14ac:dyDescent="0.3">
      <c r="B539" s="6"/>
      <c r="C539" s="7"/>
      <c r="F539" s="8"/>
      <c r="G539" s="15"/>
      <c r="H539" s="10">
        <f>Tabla_Emitidas[[#This Row],[BASE IMPONIBLE]]*Tabla_Emitidas[[#This Row],[%]]</f>
        <v>0</v>
      </c>
      <c r="I539" s="10">
        <f>Tabla_Emitidas[[#This Row],[BASE IMPONIBLE]]+Tabla_Emitidas[[#This Row],[CUOTA IVA]]</f>
        <v>0</v>
      </c>
      <c r="J539" s="36" t="str">
        <f>TEXT(Tabla_Emitidas[[#This Row],[FECHA]],"MMMM")</f>
        <v>enero</v>
      </c>
    </row>
    <row r="540" spans="2:10" x14ac:dyDescent="0.3">
      <c r="B540" s="6"/>
      <c r="C540" s="7"/>
      <c r="F540" s="8"/>
      <c r="G540" s="15"/>
      <c r="H540" s="10">
        <f>Tabla_Emitidas[[#This Row],[BASE IMPONIBLE]]*Tabla_Emitidas[[#This Row],[%]]</f>
        <v>0</v>
      </c>
      <c r="I540" s="10">
        <f>Tabla_Emitidas[[#This Row],[BASE IMPONIBLE]]+Tabla_Emitidas[[#This Row],[CUOTA IVA]]</f>
        <v>0</v>
      </c>
      <c r="J540" s="36" t="str">
        <f>TEXT(Tabla_Emitidas[[#This Row],[FECHA]],"MMMM")</f>
        <v>enero</v>
      </c>
    </row>
    <row r="541" spans="2:10" x14ac:dyDescent="0.3">
      <c r="B541" s="6"/>
      <c r="C541" s="7"/>
      <c r="F541" s="8"/>
      <c r="G541" s="15"/>
      <c r="H541" s="10">
        <f>Tabla_Emitidas[[#This Row],[BASE IMPONIBLE]]*Tabla_Emitidas[[#This Row],[%]]</f>
        <v>0</v>
      </c>
      <c r="I541" s="10">
        <f>Tabla_Emitidas[[#This Row],[BASE IMPONIBLE]]+Tabla_Emitidas[[#This Row],[CUOTA IVA]]</f>
        <v>0</v>
      </c>
      <c r="J541" s="36" t="str">
        <f>TEXT(Tabla_Emitidas[[#This Row],[FECHA]],"MMMM")</f>
        <v>enero</v>
      </c>
    </row>
    <row r="542" spans="2:10" x14ac:dyDescent="0.3">
      <c r="B542" s="6"/>
      <c r="C542" s="7"/>
      <c r="F542" s="8"/>
      <c r="G542" s="15"/>
      <c r="H542" s="10">
        <f>Tabla_Emitidas[[#This Row],[BASE IMPONIBLE]]*Tabla_Emitidas[[#This Row],[%]]</f>
        <v>0</v>
      </c>
      <c r="I542" s="10">
        <f>Tabla_Emitidas[[#This Row],[BASE IMPONIBLE]]+Tabla_Emitidas[[#This Row],[CUOTA IVA]]</f>
        <v>0</v>
      </c>
      <c r="J542" s="36" t="str">
        <f>TEXT(Tabla_Emitidas[[#This Row],[FECHA]],"MMMM")</f>
        <v>enero</v>
      </c>
    </row>
    <row r="543" spans="2:10" x14ac:dyDescent="0.3">
      <c r="B543" s="6"/>
      <c r="C543" s="7"/>
      <c r="F543" s="8"/>
      <c r="G543" s="15"/>
      <c r="H543" s="10">
        <f>Tabla_Emitidas[[#This Row],[BASE IMPONIBLE]]*Tabla_Emitidas[[#This Row],[%]]</f>
        <v>0</v>
      </c>
      <c r="I543" s="10">
        <f>Tabla_Emitidas[[#This Row],[BASE IMPONIBLE]]+Tabla_Emitidas[[#This Row],[CUOTA IVA]]</f>
        <v>0</v>
      </c>
      <c r="J543" s="36" t="str">
        <f>TEXT(Tabla_Emitidas[[#This Row],[FECHA]],"MMMM")</f>
        <v>enero</v>
      </c>
    </row>
    <row r="544" spans="2:10" x14ac:dyDescent="0.3">
      <c r="B544" s="6"/>
      <c r="C544" s="7"/>
      <c r="F544" s="8"/>
      <c r="G544" s="15"/>
      <c r="H544" s="10">
        <f>Tabla_Emitidas[[#This Row],[BASE IMPONIBLE]]*Tabla_Emitidas[[#This Row],[%]]</f>
        <v>0</v>
      </c>
      <c r="I544" s="10">
        <f>Tabla_Emitidas[[#This Row],[BASE IMPONIBLE]]+Tabla_Emitidas[[#This Row],[CUOTA IVA]]</f>
        <v>0</v>
      </c>
      <c r="J544" s="36" t="str">
        <f>TEXT(Tabla_Emitidas[[#This Row],[FECHA]],"MMMM")</f>
        <v>enero</v>
      </c>
    </row>
    <row r="545" spans="2:10" x14ac:dyDescent="0.3">
      <c r="B545" s="6"/>
      <c r="C545" s="7"/>
      <c r="F545" s="8"/>
      <c r="G545" s="15"/>
      <c r="H545" s="10">
        <f>Tabla_Emitidas[[#This Row],[BASE IMPONIBLE]]*Tabla_Emitidas[[#This Row],[%]]</f>
        <v>0</v>
      </c>
      <c r="I545" s="10">
        <f>Tabla_Emitidas[[#This Row],[BASE IMPONIBLE]]+Tabla_Emitidas[[#This Row],[CUOTA IVA]]</f>
        <v>0</v>
      </c>
      <c r="J545" s="36" t="str">
        <f>TEXT(Tabla_Emitidas[[#This Row],[FECHA]],"MMMM")</f>
        <v>enero</v>
      </c>
    </row>
    <row r="546" spans="2:10" x14ac:dyDescent="0.3">
      <c r="B546" s="6"/>
      <c r="C546" s="7"/>
      <c r="F546" s="8"/>
      <c r="G546" s="15"/>
      <c r="H546" s="10">
        <f>Tabla_Emitidas[[#This Row],[BASE IMPONIBLE]]*Tabla_Emitidas[[#This Row],[%]]</f>
        <v>0</v>
      </c>
      <c r="I546" s="10">
        <f>Tabla_Emitidas[[#This Row],[BASE IMPONIBLE]]+Tabla_Emitidas[[#This Row],[CUOTA IVA]]</f>
        <v>0</v>
      </c>
      <c r="J546" s="36" t="str">
        <f>TEXT(Tabla_Emitidas[[#This Row],[FECHA]],"MMMM")</f>
        <v>enero</v>
      </c>
    </row>
    <row r="547" spans="2:10" x14ac:dyDescent="0.3">
      <c r="B547" s="6"/>
      <c r="C547" s="7"/>
      <c r="F547" s="8"/>
      <c r="G547" s="15"/>
      <c r="H547" s="10">
        <f>Tabla_Emitidas[[#This Row],[BASE IMPONIBLE]]*Tabla_Emitidas[[#This Row],[%]]</f>
        <v>0</v>
      </c>
      <c r="I547" s="10">
        <f>Tabla_Emitidas[[#This Row],[BASE IMPONIBLE]]+Tabla_Emitidas[[#This Row],[CUOTA IVA]]</f>
        <v>0</v>
      </c>
      <c r="J547" s="36" t="str">
        <f>TEXT(Tabla_Emitidas[[#This Row],[FECHA]],"MMMM")</f>
        <v>enero</v>
      </c>
    </row>
    <row r="548" spans="2:10" x14ac:dyDescent="0.3">
      <c r="B548" s="6"/>
      <c r="C548" s="7"/>
      <c r="F548" s="8"/>
      <c r="G548" s="15"/>
      <c r="H548" s="10">
        <f>Tabla_Emitidas[[#This Row],[BASE IMPONIBLE]]*Tabla_Emitidas[[#This Row],[%]]</f>
        <v>0</v>
      </c>
      <c r="I548" s="10">
        <f>Tabla_Emitidas[[#This Row],[BASE IMPONIBLE]]+Tabla_Emitidas[[#This Row],[CUOTA IVA]]</f>
        <v>0</v>
      </c>
      <c r="J548" s="36" t="str">
        <f>TEXT(Tabla_Emitidas[[#This Row],[FECHA]],"MMMM")</f>
        <v>enero</v>
      </c>
    </row>
    <row r="549" spans="2:10" x14ac:dyDescent="0.3">
      <c r="B549" s="6"/>
      <c r="C549" s="7"/>
      <c r="F549" s="8"/>
      <c r="G549" s="15"/>
      <c r="H549" s="10">
        <f>Tabla_Emitidas[[#This Row],[BASE IMPONIBLE]]*Tabla_Emitidas[[#This Row],[%]]</f>
        <v>0</v>
      </c>
      <c r="I549" s="10">
        <f>Tabla_Emitidas[[#This Row],[BASE IMPONIBLE]]+Tabla_Emitidas[[#This Row],[CUOTA IVA]]</f>
        <v>0</v>
      </c>
      <c r="J549" s="36" t="str">
        <f>TEXT(Tabla_Emitidas[[#This Row],[FECHA]],"MMMM")</f>
        <v>enero</v>
      </c>
    </row>
    <row r="550" spans="2:10" x14ac:dyDescent="0.3">
      <c r="B550" s="6"/>
      <c r="C550" s="7"/>
      <c r="F550" s="8"/>
      <c r="G550" s="15"/>
      <c r="H550" s="10">
        <f>Tabla_Emitidas[[#This Row],[BASE IMPONIBLE]]*Tabla_Emitidas[[#This Row],[%]]</f>
        <v>0</v>
      </c>
      <c r="I550" s="10">
        <f>Tabla_Emitidas[[#This Row],[BASE IMPONIBLE]]+Tabla_Emitidas[[#This Row],[CUOTA IVA]]</f>
        <v>0</v>
      </c>
      <c r="J550" s="36" t="str">
        <f>TEXT(Tabla_Emitidas[[#This Row],[FECHA]],"MMMM")</f>
        <v>enero</v>
      </c>
    </row>
    <row r="551" spans="2:10" x14ac:dyDescent="0.3">
      <c r="B551" s="6"/>
      <c r="C551" s="7"/>
      <c r="F551" s="8"/>
      <c r="G551" s="15"/>
      <c r="H551" s="10">
        <f>Tabla_Emitidas[[#This Row],[BASE IMPONIBLE]]*Tabla_Emitidas[[#This Row],[%]]</f>
        <v>0</v>
      </c>
      <c r="I551" s="10">
        <f>Tabla_Emitidas[[#This Row],[BASE IMPONIBLE]]+Tabla_Emitidas[[#This Row],[CUOTA IVA]]</f>
        <v>0</v>
      </c>
      <c r="J551" s="36" t="str">
        <f>TEXT(Tabla_Emitidas[[#This Row],[FECHA]],"MMMM")</f>
        <v>enero</v>
      </c>
    </row>
    <row r="552" spans="2:10" x14ac:dyDescent="0.3">
      <c r="B552" s="6"/>
      <c r="C552" s="7"/>
      <c r="F552" s="8"/>
      <c r="G552" s="15"/>
      <c r="H552" s="10">
        <f>Tabla_Emitidas[[#This Row],[BASE IMPONIBLE]]*Tabla_Emitidas[[#This Row],[%]]</f>
        <v>0</v>
      </c>
      <c r="I552" s="10">
        <f>Tabla_Emitidas[[#This Row],[BASE IMPONIBLE]]+Tabla_Emitidas[[#This Row],[CUOTA IVA]]</f>
        <v>0</v>
      </c>
      <c r="J552" s="36" t="str">
        <f>TEXT(Tabla_Emitidas[[#This Row],[FECHA]],"MMMM")</f>
        <v>enero</v>
      </c>
    </row>
    <row r="553" spans="2:10" x14ac:dyDescent="0.3">
      <c r="B553" s="6"/>
      <c r="C553" s="7"/>
      <c r="F553" s="8"/>
      <c r="G553" s="15"/>
      <c r="H553" s="10">
        <f>Tabla_Emitidas[[#This Row],[BASE IMPONIBLE]]*Tabla_Emitidas[[#This Row],[%]]</f>
        <v>0</v>
      </c>
      <c r="I553" s="10">
        <f>Tabla_Emitidas[[#This Row],[BASE IMPONIBLE]]+Tabla_Emitidas[[#This Row],[CUOTA IVA]]</f>
        <v>0</v>
      </c>
      <c r="J553" s="36" t="str">
        <f>TEXT(Tabla_Emitidas[[#This Row],[FECHA]],"MMMM")</f>
        <v>enero</v>
      </c>
    </row>
    <row r="554" spans="2:10" x14ac:dyDescent="0.3">
      <c r="B554" s="6"/>
      <c r="C554" s="7"/>
      <c r="F554" s="8"/>
      <c r="G554" s="15"/>
      <c r="H554" s="10">
        <f>Tabla_Emitidas[[#This Row],[BASE IMPONIBLE]]*Tabla_Emitidas[[#This Row],[%]]</f>
        <v>0</v>
      </c>
      <c r="I554" s="10">
        <f>Tabla_Emitidas[[#This Row],[BASE IMPONIBLE]]+Tabla_Emitidas[[#This Row],[CUOTA IVA]]</f>
        <v>0</v>
      </c>
      <c r="J554" s="36" t="str">
        <f>TEXT(Tabla_Emitidas[[#This Row],[FECHA]],"MMMM")</f>
        <v>enero</v>
      </c>
    </row>
    <row r="555" spans="2:10" x14ac:dyDescent="0.3">
      <c r="B555" s="6"/>
      <c r="C555" s="7"/>
      <c r="F555" s="8"/>
      <c r="G555" s="15"/>
      <c r="H555" s="10">
        <f>Tabla_Emitidas[[#This Row],[BASE IMPONIBLE]]*Tabla_Emitidas[[#This Row],[%]]</f>
        <v>0</v>
      </c>
      <c r="I555" s="10">
        <f>Tabla_Emitidas[[#This Row],[BASE IMPONIBLE]]+Tabla_Emitidas[[#This Row],[CUOTA IVA]]</f>
        <v>0</v>
      </c>
      <c r="J555" s="36" t="str">
        <f>TEXT(Tabla_Emitidas[[#This Row],[FECHA]],"MMMM")</f>
        <v>enero</v>
      </c>
    </row>
    <row r="556" spans="2:10" x14ac:dyDescent="0.3">
      <c r="B556" s="6"/>
      <c r="C556" s="7"/>
      <c r="F556" s="8"/>
      <c r="G556" s="15"/>
      <c r="H556" s="10">
        <f>Tabla_Emitidas[[#This Row],[BASE IMPONIBLE]]*Tabla_Emitidas[[#This Row],[%]]</f>
        <v>0</v>
      </c>
      <c r="I556" s="10">
        <f>Tabla_Emitidas[[#This Row],[BASE IMPONIBLE]]+Tabla_Emitidas[[#This Row],[CUOTA IVA]]</f>
        <v>0</v>
      </c>
      <c r="J556" s="36" t="str">
        <f>TEXT(Tabla_Emitidas[[#This Row],[FECHA]],"MMMM")</f>
        <v>enero</v>
      </c>
    </row>
    <row r="557" spans="2:10" x14ac:dyDescent="0.3">
      <c r="B557" s="6"/>
      <c r="C557" s="7"/>
      <c r="F557" s="8"/>
      <c r="G557" s="15"/>
      <c r="H557" s="10">
        <f>Tabla_Emitidas[[#This Row],[BASE IMPONIBLE]]*Tabla_Emitidas[[#This Row],[%]]</f>
        <v>0</v>
      </c>
      <c r="I557" s="10">
        <f>Tabla_Emitidas[[#This Row],[BASE IMPONIBLE]]+Tabla_Emitidas[[#This Row],[CUOTA IVA]]</f>
        <v>0</v>
      </c>
      <c r="J557" s="36" t="str">
        <f>TEXT(Tabla_Emitidas[[#This Row],[FECHA]],"MMMM")</f>
        <v>enero</v>
      </c>
    </row>
    <row r="558" spans="2:10" x14ac:dyDescent="0.3">
      <c r="B558" s="6"/>
      <c r="C558" s="7"/>
      <c r="F558" s="8"/>
      <c r="G558" s="15"/>
      <c r="H558" s="10">
        <f>Tabla_Emitidas[[#This Row],[BASE IMPONIBLE]]*Tabla_Emitidas[[#This Row],[%]]</f>
        <v>0</v>
      </c>
      <c r="I558" s="10">
        <f>Tabla_Emitidas[[#This Row],[BASE IMPONIBLE]]+Tabla_Emitidas[[#This Row],[CUOTA IVA]]</f>
        <v>0</v>
      </c>
      <c r="J558" s="36" t="str">
        <f>TEXT(Tabla_Emitidas[[#This Row],[FECHA]],"MMMM")</f>
        <v>enero</v>
      </c>
    </row>
    <row r="559" spans="2:10" x14ac:dyDescent="0.3">
      <c r="B559" s="6"/>
      <c r="C559" s="7"/>
      <c r="F559" s="8"/>
      <c r="G559" s="15"/>
      <c r="H559" s="10">
        <f>Tabla_Emitidas[[#This Row],[BASE IMPONIBLE]]*Tabla_Emitidas[[#This Row],[%]]</f>
        <v>0</v>
      </c>
      <c r="I559" s="10">
        <f>Tabla_Emitidas[[#This Row],[BASE IMPONIBLE]]+Tabla_Emitidas[[#This Row],[CUOTA IVA]]</f>
        <v>0</v>
      </c>
      <c r="J559" s="36" t="str">
        <f>TEXT(Tabla_Emitidas[[#This Row],[FECHA]],"MMMM")</f>
        <v>enero</v>
      </c>
    </row>
    <row r="560" spans="2:10" x14ac:dyDescent="0.3">
      <c r="B560" s="6"/>
      <c r="C560" s="7"/>
      <c r="F560" s="8"/>
      <c r="G560" s="15"/>
      <c r="H560" s="10">
        <f>Tabla_Emitidas[[#This Row],[BASE IMPONIBLE]]*Tabla_Emitidas[[#This Row],[%]]</f>
        <v>0</v>
      </c>
      <c r="I560" s="10">
        <f>Tabla_Emitidas[[#This Row],[BASE IMPONIBLE]]+Tabla_Emitidas[[#This Row],[CUOTA IVA]]</f>
        <v>0</v>
      </c>
      <c r="J560" s="36" t="str">
        <f>TEXT(Tabla_Emitidas[[#This Row],[FECHA]],"MMMM")</f>
        <v>enero</v>
      </c>
    </row>
    <row r="561" spans="2:10" x14ac:dyDescent="0.3">
      <c r="B561" s="6"/>
      <c r="C561" s="7"/>
      <c r="F561" s="8"/>
      <c r="G561" s="15"/>
      <c r="H561" s="10">
        <f>Tabla_Emitidas[[#This Row],[BASE IMPONIBLE]]*Tabla_Emitidas[[#This Row],[%]]</f>
        <v>0</v>
      </c>
      <c r="I561" s="10">
        <f>Tabla_Emitidas[[#This Row],[BASE IMPONIBLE]]+Tabla_Emitidas[[#This Row],[CUOTA IVA]]</f>
        <v>0</v>
      </c>
      <c r="J561" s="36" t="str">
        <f>TEXT(Tabla_Emitidas[[#This Row],[FECHA]],"MMMM")</f>
        <v>enero</v>
      </c>
    </row>
    <row r="562" spans="2:10" x14ac:dyDescent="0.3">
      <c r="B562" s="6"/>
      <c r="C562" s="7"/>
      <c r="F562" s="8"/>
      <c r="G562" s="15"/>
      <c r="H562" s="10">
        <f>Tabla_Emitidas[[#This Row],[BASE IMPONIBLE]]*Tabla_Emitidas[[#This Row],[%]]</f>
        <v>0</v>
      </c>
      <c r="I562" s="10">
        <f>Tabla_Emitidas[[#This Row],[BASE IMPONIBLE]]+Tabla_Emitidas[[#This Row],[CUOTA IVA]]</f>
        <v>0</v>
      </c>
      <c r="J562" s="36" t="str">
        <f>TEXT(Tabla_Emitidas[[#This Row],[FECHA]],"MMMM")</f>
        <v>enero</v>
      </c>
    </row>
    <row r="563" spans="2:10" x14ac:dyDescent="0.3">
      <c r="B563" s="6"/>
      <c r="C563" s="7"/>
      <c r="F563" s="8"/>
      <c r="G563" s="15"/>
      <c r="H563" s="10">
        <f>Tabla_Emitidas[[#This Row],[BASE IMPONIBLE]]*Tabla_Emitidas[[#This Row],[%]]</f>
        <v>0</v>
      </c>
      <c r="I563" s="10">
        <f>Tabla_Emitidas[[#This Row],[BASE IMPONIBLE]]+Tabla_Emitidas[[#This Row],[CUOTA IVA]]</f>
        <v>0</v>
      </c>
      <c r="J563" s="36" t="str">
        <f>TEXT(Tabla_Emitidas[[#This Row],[FECHA]],"MMMM")</f>
        <v>enero</v>
      </c>
    </row>
    <row r="564" spans="2:10" x14ac:dyDescent="0.3">
      <c r="B564" s="6"/>
      <c r="C564" s="7"/>
      <c r="F564" s="8"/>
      <c r="G564" s="15"/>
      <c r="H564" s="10">
        <f>Tabla_Emitidas[[#This Row],[BASE IMPONIBLE]]*Tabla_Emitidas[[#This Row],[%]]</f>
        <v>0</v>
      </c>
      <c r="I564" s="10">
        <f>Tabla_Emitidas[[#This Row],[BASE IMPONIBLE]]+Tabla_Emitidas[[#This Row],[CUOTA IVA]]</f>
        <v>0</v>
      </c>
      <c r="J564" s="36" t="str">
        <f>TEXT(Tabla_Emitidas[[#This Row],[FECHA]],"MMMM")</f>
        <v>enero</v>
      </c>
    </row>
    <row r="565" spans="2:10" x14ac:dyDescent="0.3">
      <c r="B565" s="6"/>
      <c r="C565" s="7"/>
      <c r="F565" s="8"/>
      <c r="G565" s="15"/>
      <c r="H565" s="10">
        <f>Tabla_Emitidas[[#This Row],[BASE IMPONIBLE]]*Tabla_Emitidas[[#This Row],[%]]</f>
        <v>0</v>
      </c>
      <c r="I565" s="10">
        <f>Tabla_Emitidas[[#This Row],[BASE IMPONIBLE]]+Tabla_Emitidas[[#This Row],[CUOTA IVA]]</f>
        <v>0</v>
      </c>
      <c r="J565" s="36" t="str">
        <f>TEXT(Tabla_Emitidas[[#This Row],[FECHA]],"MMMM")</f>
        <v>enero</v>
      </c>
    </row>
    <row r="566" spans="2:10" x14ac:dyDescent="0.3">
      <c r="B566" s="6"/>
      <c r="C566" s="7"/>
      <c r="F566" s="8"/>
      <c r="G566" s="15"/>
      <c r="H566" s="10">
        <f>Tabla_Emitidas[[#This Row],[BASE IMPONIBLE]]*Tabla_Emitidas[[#This Row],[%]]</f>
        <v>0</v>
      </c>
      <c r="I566" s="10">
        <f>Tabla_Emitidas[[#This Row],[BASE IMPONIBLE]]+Tabla_Emitidas[[#This Row],[CUOTA IVA]]</f>
        <v>0</v>
      </c>
      <c r="J566" s="36" t="str">
        <f>TEXT(Tabla_Emitidas[[#This Row],[FECHA]],"MMMM")</f>
        <v>enero</v>
      </c>
    </row>
    <row r="567" spans="2:10" x14ac:dyDescent="0.3">
      <c r="B567" s="6"/>
      <c r="C567" s="7"/>
      <c r="F567" s="8"/>
      <c r="G567" s="15"/>
      <c r="H567" s="10">
        <f>Tabla_Emitidas[[#This Row],[BASE IMPONIBLE]]*Tabla_Emitidas[[#This Row],[%]]</f>
        <v>0</v>
      </c>
      <c r="I567" s="10">
        <f>Tabla_Emitidas[[#This Row],[BASE IMPONIBLE]]+Tabla_Emitidas[[#This Row],[CUOTA IVA]]</f>
        <v>0</v>
      </c>
      <c r="J567" s="36" t="str">
        <f>TEXT(Tabla_Emitidas[[#This Row],[FECHA]],"MMMM")</f>
        <v>enero</v>
      </c>
    </row>
    <row r="568" spans="2:10" x14ac:dyDescent="0.3">
      <c r="B568" s="6"/>
      <c r="C568" s="7"/>
      <c r="F568" s="8"/>
      <c r="G568" s="15"/>
      <c r="H568" s="10">
        <f>Tabla_Emitidas[[#This Row],[BASE IMPONIBLE]]*Tabla_Emitidas[[#This Row],[%]]</f>
        <v>0</v>
      </c>
      <c r="I568" s="10">
        <f>Tabla_Emitidas[[#This Row],[BASE IMPONIBLE]]+Tabla_Emitidas[[#This Row],[CUOTA IVA]]</f>
        <v>0</v>
      </c>
      <c r="J568" s="36" t="str">
        <f>TEXT(Tabla_Emitidas[[#This Row],[FECHA]],"MMMM")</f>
        <v>enero</v>
      </c>
    </row>
    <row r="569" spans="2:10" x14ac:dyDescent="0.3">
      <c r="B569" s="6"/>
      <c r="C569" s="7"/>
      <c r="F569" s="8"/>
      <c r="G569" s="15"/>
      <c r="H569" s="10">
        <f>Tabla_Emitidas[[#This Row],[BASE IMPONIBLE]]*Tabla_Emitidas[[#This Row],[%]]</f>
        <v>0</v>
      </c>
      <c r="I569" s="10">
        <f>Tabla_Emitidas[[#This Row],[BASE IMPONIBLE]]+Tabla_Emitidas[[#This Row],[CUOTA IVA]]</f>
        <v>0</v>
      </c>
      <c r="J569" s="36" t="str">
        <f>TEXT(Tabla_Emitidas[[#This Row],[FECHA]],"MMMM")</f>
        <v>enero</v>
      </c>
    </row>
    <row r="570" spans="2:10" x14ac:dyDescent="0.3">
      <c r="B570" s="6"/>
      <c r="C570" s="7"/>
      <c r="F570" s="8"/>
      <c r="G570" s="15"/>
      <c r="H570" s="10">
        <f>Tabla_Emitidas[[#This Row],[BASE IMPONIBLE]]*Tabla_Emitidas[[#This Row],[%]]</f>
        <v>0</v>
      </c>
      <c r="I570" s="10">
        <f>Tabla_Emitidas[[#This Row],[BASE IMPONIBLE]]+Tabla_Emitidas[[#This Row],[CUOTA IVA]]</f>
        <v>0</v>
      </c>
      <c r="J570" s="36" t="str">
        <f>TEXT(Tabla_Emitidas[[#This Row],[FECHA]],"MMMM")</f>
        <v>enero</v>
      </c>
    </row>
    <row r="571" spans="2:10" x14ac:dyDescent="0.3">
      <c r="B571" s="6"/>
      <c r="C571" s="7"/>
      <c r="F571" s="8"/>
      <c r="G571" s="15"/>
      <c r="H571" s="10">
        <f>Tabla_Emitidas[[#This Row],[BASE IMPONIBLE]]*Tabla_Emitidas[[#This Row],[%]]</f>
        <v>0</v>
      </c>
      <c r="I571" s="10">
        <f>Tabla_Emitidas[[#This Row],[BASE IMPONIBLE]]+Tabla_Emitidas[[#This Row],[CUOTA IVA]]</f>
        <v>0</v>
      </c>
      <c r="J571" s="36" t="str">
        <f>TEXT(Tabla_Emitidas[[#This Row],[FECHA]],"MMMM")</f>
        <v>enero</v>
      </c>
    </row>
    <row r="572" spans="2:10" x14ac:dyDescent="0.3">
      <c r="B572" s="6"/>
      <c r="C572" s="7"/>
      <c r="F572" s="8"/>
      <c r="G572" s="15"/>
      <c r="H572" s="10">
        <f>Tabla_Emitidas[[#This Row],[BASE IMPONIBLE]]*Tabla_Emitidas[[#This Row],[%]]</f>
        <v>0</v>
      </c>
      <c r="I572" s="10">
        <f>Tabla_Emitidas[[#This Row],[BASE IMPONIBLE]]+Tabla_Emitidas[[#This Row],[CUOTA IVA]]</f>
        <v>0</v>
      </c>
      <c r="J572" s="36" t="str">
        <f>TEXT(Tabla_Emitidas[[#This Row],[FECHA]],"MMMM")</f>
        <v>enero</v>
      </c>
    </row>
    <row r="573" spans="2:10" x14ac:dyDescent="0.3">
      <c r="B573" s="6"/>
      <c r="C573" s="7"/>
      <c r="F573" s="8"/>
      <c r="G573" s="15"/>
      <c r="H573" s="10">
        <f>Tabla_Emitidas[[#This Row],[BASE IMPONIBLE]]*Tabla_Emitidas[[#This Row],[%]]</f>
        <v>0</v>
      </c>
      <c r="I573" s="10">
        <f>Tabla_Emitidas[[#This Row],[BASE IMPONIBLE]]+Tabla_Emitidas[[#This Row],[CUOTA IVA]]</f>
        <v>0</v>
      </c>
      <c r="J573" s="36" t="str">
        <f>TEXT(Tabla_Emitidas[[#This Row],[FECHA]],"MMMM")</f>
        <v>enero</v>
      </c>
    </row>
    <row r="574" spans="2:10" x14ac:dyDescent="0.3">
      <c r="B574" s="6"/>
      <c r="C574" s="7"/>
      <c r="F574" s="8"/>
      <c r="G574" s="15"/>
      <c r="H574" s="10">
        <f>Tabla_Emitidas[[#This Row],[BASE IMPONIBLE]]*Tabla_Emitidas[[#This Row],[%]]</f>
        <v>0</v>
      </c>
      <c r="I574" s="10">
        <f>Tabla_Emitidas[[#This Row],[BASE IMPONIBLE]]+Tabla_Emitidas[[#This Row],[CUOTA IVA]]</f>
        <v>0</v>
      </c>
      <c r="J574" s="36" t="str">
        <f>TEXT(Tabla_Emitidas[[#This Row],[FECHA]],"MMMM")</f>
        <v>enero</v>
      </c>
    </row>
    <row r="575" spans="2:10" x14ac:dyDescent="0.3">
      <c r="B575" s="6"/>
      <c r="C575" s="7"/>
      <c r="F575" s="8"/>
      <c r="G575" s="15"/>
      <c r="H575" s="10">
        <f>Tabla_Emitidas[[#This Row],[BASE IMPONIBLE]]*Tabla_Emitidas[[#This Row],[%]]</f>
        <v>0</v>
      </c>
      <c r="I575" s="10">
        <f>Tabla_Emitidas[[#This Row],[BASE IMPONIBLE]]+Tabla_Emitidas[[#This Row],[CUOTA IVA]]</f>
        <v>0</v>
      </c>
      <c r="J575" s="36" t="str">
        <f>TEXT(Tabla_Emitidas[[#This Row],[FECHA]],"MMMM")</f>
        <v>enero</v>
      </c>
    </row>
    <row r="576" spans="2:10" x14ac:dyDescent="0.3">
      <c r="B576" s="6"/>
      <c r="C576" s="7"/>
      <c r="F576" s="8"/>
      <c r="G576" s="15"/>
      <c r="H576" s="10">
        <f>Tabla_Emitidas[[#This Row],[BASE IMPONIBLE]]*Tabla_Emitidas[[#This Row],[%]]</f>
        <v>0</v>
      </c>
      <c r="I576" s="10">
        <f>Tabla_Emitidas[[#This Row],[BASE IMPONIBLE]]+Tabla_Emitidas[[#This Row],[CUOTA IVA]]</f>
        <v>0</v>
      </c>
      <c r="J576" s="36" t="str">
        <f>TEXT(Tabla_Emitidas[[#This Row],[FECHA]],"MMMM")</f>
        <v>enero</v>
      </c>
    </row>
    <row r="577" spans="2:10" x14ac:dyDescent="0.3">
      <c r="B577" s="6"/>
      <c r="C577" s="7"/>
      <c r="F577" s="8"/>
      <c r="G577" s="15"/>
      <c r="H577" s="10">
        <f>Tabla_Emitidas[[#This Row],[BASE IMPONIBLE]]*Tabla_Emitidas[[#This Row],[%]]</f>
        <v>0</v>
      </c>
      <c r="I577" s="10">
        <f>Tabla_Emitidas[[#This Row],[BASE IMPONIBLE]]+Tabla_Emitidas[[#This Row],[CUOTA IVA]]</f>
        <v>0</v>
      </c>
      <c r="J577" s="36" t="str">
        <f>TEXT(Tabla_Emitidas[[#This Row],[FECHA]],"MMMM")</f>
        <v>enero</v>
      </c>
    </row>
    <row r="578" spans="2:10" x14ac:dyDescent="0.3">
      <c r="B578" s="6"/>
      <c r="C578" s="7"/>
      <c r="F578" s="8"/>
      <c r="G578" s="15"/>
      <c r="H578" s="10">
        <f>Tabla_Emitidas[[#This Row],[BASE IMPONIBLE]]*Tabla_Emitidas[[#This Row],[%]]</f>
        <v>0</v>
      </c>
      <c r="I578" s="10">
        <f>Tabla_Emitidas[[#This Row],[BASE IMPONIBLE]]+Tabla_Emitidas[[#This Row],[CUOTA IVA]]</f>
        <v>0</v>
      </c>
      <c r="J578" s="36" t="str">
        <f>TEXT(Tabla_Emitidas[[#This Row],[FECHA]],"MMMM")</f>
        <v>enero</v>
      </c>
    </row>
    <row r="579" spans="2:10" x14ac:dyDescent="0.3">
      <c r="B579" s="6"/>
      <c r="C579" s="7"/>
      <c r="F579" s="8"/>
      <c r="G579" s="15"/>
      <c r="H579" s="10">
        <f>Tabla_Emitidas[[#This Row],[BASE IMPONIBLE]]*Tabla_Emitidas[[#This Row],[%]]</f>
        <v>0</v>
      </c>
      <c r="I579" s="10">
        <f>Tabla_Emitidas[[#This Row],[BASE IMPONIBLE]]+Tabla_Emitidas[[#This Row],[CUOTA IVA]]</f>
        <v>0</v>
      </c>
      <c r="J579" s="36" t="str">
        <f>TEXT(Tabla_Emitidas[[#This Row],[FECHA]],"MMMM")</f>
        <v>enero</v>
      </c>
    </row>
    <row r="580" spans="2:10" x14ac:dyDescent="0.3">
      <c r="B580" s="6"/>
      <c r="C580" s="7"/>
      <c r="F580" s="8"/>
      <c r="G580" s="15"/>
      <c r="H580" s="10">
        <f>Tabla_Emitidas[[#This Row],[BASE IMPONIBLE]]*Tabla_Emitidas[[#This Row],[%]]</f>
        <v>0</v>
      </c>
      <c r="I580" s="10">
        <f>Tabla_Emitidas[[#This Row],[BASE IMPONIBLE]]+Tabla_Emitidas[[#This Row],[CUOTA IVA]]</f>
        <v>0</v>
      </c>
      <c r="J580" s="36" t="str">
        <f>TEXT(Tabla_Emitidas[[#This Row],[FECHA]],"MMMM")</f>
        <v>enero</v>
      </c>
    </row>
    <row r="581" spans="2:10" x14ac:dyDescent="0.3">
      <c r="B581" s="6"/>
      <c r="C581" s="7"/>
      <c r="F581" s="8"/>
      <c r="G581" s="15"/>
      <c r="H581" s="10">
        <f>Tabla_Emitidas[[#This Row],[BASE IMPONIBLE]]*Tabla_Emitidas[[#This Row],[%]]</f>
        <v>0</v>
      </c>
      <c r="I581" s="10">
        <f>Tabla_Emitidas[[#This Row],[BASE IMPONIBLE]]+Tabla_Emitidas[[#This Row],[CUOTA IVA]]</f>
        <v>0</v>
      </c>
      <c r="J581" s="36" t="str">
        <f>TEXT(Tabla_Emitidas[[#This Row],[FECHA]],"MMMM")</f>
        <v>enero</v>
      </c>
    </row>
    <row r="582" spans="2:10" x14ac:dyDescent="0.3">
      <c r="B582" s="6"/>
      <c r="C582" s="7"/>
      <c r="F582" s="8"/>
      <c r="G582" s="15"/>
      <c r="H582" s="10">
        <f>Tabla_Emitidas[[#This Row],[BASE IMPONIBLE]]*Tabla_Emitidas[[#This Row],[%]]</f>
        <v>0</v>
      </c>
      <c r="I582" s="10">
        <f>Tabla_Emitidas[[#This Row],[BASE IMPONIBLE]]+Tabla_Emitidas[[#This Row],[CUOTA IVA]]</f>
        <v>0</v>
      </c>
      <c r="J582" s="36" t="str">
        <f>TEXT(Tabla_Emitidas[[#This Row],[FECHA]],"MMMM")</f>
        <v>enero</v>
      </c>
    </row>
    <row r="583" spans="2:10" x14ac:dyDescent="0.3">
      <c r="B583" s="6"/>
      <c r="C583" s="7"/>
      <c r="F583" s="8"/>
      <c r="G583" s="15"/>
      <c r="H583" s="10">
        <f>Tabla_Emitidas[[#This Row],[BASE IMPONIBLE]]*Tabla_Emitidas[[#This Row],[%]]</f>
        <v>0</v>
      </c>
      <c r="I583" s="10">
        <f>Tabla_Emitidas[[#This Row],[BASE IMPONIBLE]]+Tabla_Emitidas[[#This Row],[CUOTA IVA]]</f>
        <v>0</v>
      </c>
      <c r="J583" s="36" t="str">
        <f>TEXT(Tabla_Emitidas[[#This Row],[FECHA]],"MMMM")</f>
        <v>enero</v>
      </c>
    </row>
    <row r="584" spans="2:10" x14ac:dyDescent="0.3">
      <c r="B584" s="6"/>
      <c r="C584" s="7"/>
      <c r="F584" s="8"/>
      <c r="G584" s="15"/>
      <c r="H584" s="10">
        <f>Tabla_Emitidas[[#This Row],[BASE IMPONIBLE]]*Tabla_Emitidas[[#This Row],[%]]</f>
        <v>0</v>
      </c>
      <c r="I584" s="10">
        <f>Tabla_Emitidas[[#This Row],[BASE IMPONIBLE]]+Tabla_Emitidas[[#This Row],[CUOTA IVA]]</f>
        <v>0</v>
      </c>
      <c r="J584" s="36" t="str">
        <f>TEXT(Tabla_Emitidas[[#This Row],[FECHA]],"MMMM")</f>
        <v>enero</v>
      </c>
    </row>
    <row r="585" spans="2:10" x14ac:dyDescent="0.3">
      <c r="B585" s="6"/>
      <c r="C585" s="7"/>
      <c r="F585" s="8"/>
      <c r="G585" s="15"/>
      <c r="H585" s="10">
        <f>Tabla_Emitidas[[#This Row],[BASE IMPONIBLE]]*Tabla_Emitidas[[#This Row],[%]]</f>
        <v>0</v>
      </c>
      <c r="I585" s="10">
        <f>Tabla_Emitidas[[#This Row],[BASE IMPONIBLE]]+Tabla_Emitidas[[#This Row],[CUOTA IVA]]</f>
        <v>0</v>
      </c>
      <c r="J585" s="36" t="str">
        <f>TEXT(Tabla_Emitidas[[#This Row],[FECHA]],"MMMM")</f>
        <v>enero</v>
      </c>
    </row>
    <row r="586" spans="2:10" x14ac:dyDescent="0.3">
      <c r="B586" s="6"/>
      <c r="C586" s="7"/>
      <c r="F586" s="8"/>
      <c r="G586" s="15"/>
      <c r="H586" s="10">
        <f>Tabla_Emitidas[[#This Row],[BASE IMPONIBLE]]*Tabla_Emitidas[[#This Row],[%]]</f>
        <v>0</v>
      </c>
      <c r="I586" s="10">
        <f>Tabla_Emitidas[[#This Row],[BASE IMPONIBLE]]+Tabla_Emitidas[[#This Row],[CUOTA IVA]]</f>
        <v>0</v>
      </c>
      <c r="J586" s="36" t="str">
        <f>TEXT(Tabla_Emitidas[[#This Row],[FECHA]],"MMMM")</f>
        <v>enero</v>
      </c>
    </row>
    <row r="587" spans="2:10" x14ac:dyDescent="0.3">
      <c r="B587" s="6"/>
      <c r="C587" s="7"/>
      <c r="F587" s="8"/>
      <c r="G587" s="15"/>
      <c r="H587" s="10">
        <f>Tabla_Emitidas[[#This Row],[BASE IMPONIBLE]]*Tabla_Emitidas[[#This Row],[%]]</f>
        <v>0</v>
      </c>
      <c r="I587" s="10">
        <f>Tabla_Emitidas[[#This Row],[BASE IMPONIBLE]]+Tabla_Emitidas[[#This Row],[CUOTA IVA]]</f>
        <v>0</v>
      </c>
      <c r="J587" s="36" t="str">
        <f>TEXT(Tabla_Emitidas[[#This Row],[FECHA]],"MMMM")</f>
        <v>enero</v>
      </c>
    </row>
    <row r="588" spans="2:10" x14ac:dyDescent="0.3">
      <c r="B588" s="6"/>
      <c r="C588" s="7"/>
      <c r="F588" s="8"/>
      <c r="G588" s="15"/>
      <c r="H588" s="10">
        <f>Tabla_Emitidas[[#This Row],[BASE IMPONIBLE]]*Tabla_Emitidas[[#This Row],[%]]</f>
        <v>0</v>
      </c>
      <c r="I588" s="10">
        <f>Tabla_Emitidas[[#This Row],[BASE IMPONIBLE]]+Tabla_Emitidas[[#This Row],[CUOTA IVA]]</f>
        <v>0</v>
      </c>
      <c r="J588" s="36" t="str">
        <f>TEXT(Tabla_Emitidas[[#This Row],[FECHA]],"MMMM")</f>
        <v>enero</v>
      </c>
    </row>
    <row r="589" spans="2:10" x14ac:dyDescent="0.3">
      <c r="B589" s="6"/>
      <c r="C589" s="7"/>
      <c r="F589" s="8"/>
      <c r="G589" s="15"/>
      <c r="H589" s="10">
        <f>Tabla_Emitidas[[#This Row],[BASE IMPONIBLE]]*Tabla_Emitidas[[#This Row],[%]]</f>
        <v>0</v>
      </c>
      <c r="I589" s="10">
        <f>Tabla_Emitidas[[#This Row],[BASE IMPONIBLE]]+Tabla_Emitidas[[#This Row],[CUOTA IVA]]</f>
        <v>0</v>
      </c>
      <c r="J589" s="36" t="str">
        <f>TEXT(Tabla_Emitidas[[#This Row],[FECHA]],"MMMM")</f>
        <v>enero</v>
      </c>
    </row>
    <row r="590" spans="2:10" x14ac:dyDescent="0.3">
      <c r="B590" s="6"/>
      <c r="C590" s="7"/>
      <c r="F590" s="8"/>
      <c r="G590" s="15"/>
      <c r="H590" s="10">
        <f>Tabla_Emitidas[[#This Row],[BASE IMPONIBLE]]*Tabla_Emitidas[[#This Row],[%]]</f>
        <v>0</v>
      </c>
      <c r="I590" s="10">
        <f>Tabla_Emitidas[[#This Row],[BASE IMPONIBLE]]+Tabla_Emitidas[[#This Row],[CUOTA IVA]]</f>
        <v>0</v>
      </c>
      <c r="J590" s="36" t="str">
        <f>TEXT(Tabla_Emitidas[[#This Row],[FECHA]],"MMMM")</f>
        <v>enero</v>
      </c>
    </row>
    <row r="591" spans="2:10" x14ac:dyDescent="0.3">
      <c r="B591" s="6"/>
      <c r="C591" s="7"/>
      <c r="F591" s="8"/>
      <c r="G591" s="15"/>
      <c r="H591" s="10">
        <f>Tabla_Emitidas[[#This Row],[BASE IMPONIBLE]]*Tabla_Emitidas[[#This Row],[%]]</f>
        <v>0</v>
      </c>
      <c r="I591" s="10">
        <f>Tabla_Emitidas[[#This Row],[BASE IMPONIBLE]]+Tabla_Emitidas[[#This Row],[CUOTA IVA]]</f>
        <v>0</v>
      </c>
      <c r="J591" s="36" t="str">
        <f>TEXT(Tabla_Emitidas[[#This Row],[FECHA]],"MMMM")</f>
        <v>enero</v>
      </c>
    </row>
    <row r="592" spans="2:10" x14ac:dyDescent="0.3">
      <c r="B592" s="6"/>
      <c r="C592" s="7"/>
      <c r="F592" s="8"/>
      <c r="G592" s="15"/>
      <c r="H592" s="10">
        <f>Tabla_Emitidas[[#This Row],[BASE IMPONIBLE]]*Tabla_Emitidas[[#This Row],[%]]</f>
        <v>0</v>
      </c>
      <c r="I592" s="10">
        <f>Tabla_Emitidas[[#This Row],[BASE IMPONIBLE]]+Tabla_Emitidas[[#This Row],[CUOTA IVA]]</f>
        <v>0</v>
      </c>
      <c r="J592" s="36" t="str">
        <f>TEXT(Tabla_Emitidas[[#This Row],[FECHA]],"MMMM")</f>
        <v>enero</v>
      </c>
    </row>
    <row r="593" spans="2:10" x14ac:dyDescent="0.3">
      <c r="B593" s="6"/>
      <c r="C593" s="7"/>
      <c r="F593" s="8"/>
      <c r="G593" s="15"/>
      <c r="H593" s="10">
        <f>Tabla_Emitidas[[#This Row],[BASE IMPONIBLE]]*Tabla_Emitidas[[#This Row],[%]]</f>
        <v>0</v>
      </c>
      <c r="I593" s="10">
        <f>Tabla_Emitidas[[#This Row],[BASE IMPONIBLE]]+Tabla_Emitidas[[#This Row],[CUOTA IVA]]</f>
        <v>0</v>
      </c>
      <c r="J593" s="36" t="str">
        <f>TEXT(Tabla_Emitidas[[#This Row],[FECHA]],"MMMM")</f>
        <v>enero</v>
      </c>
    </row>
    <row r="594" spans="2:10" x14ac:dyDescent="0.3">
      <c r="B594" s="6"/>
      <c r="C594" s="7"/>
      <c r="F594" s="8"/>
      <c r="G594" s="15"/>
      <c r="H594" s="10">
        <f>Tabla_Emitidas[[#This Row],[BASE IMPONIBLE]]*Tabla_Emitidas[[#This Row],[%]]</f>
        <v>0</v>
      </c>
      <c r="I594" s="10">
        <f>Tabla_Emitidas[[#This Row],[BASE IMPONIBLE]]+Tabla_Emitidas[[#This Row],[CUOTA IVA]]</f>
        <v>0</v>
      </c>
      <c r="J594" s="36" t="str">
        <f>TEXT(Tabla_Emitidas[[#This Row],[FECHA]],"MMMM")</f>
        <v>enero</v>
      </c>
    </row>
    <row r="595" spans="2:10" x14ac:dyDescent="0.3">
      <c r="B595" s="6"/>
      <c r="C595" s="7"/>
      <c r="F595" s="8"/>
      <c r="G595" s="15"/>
      <c r="H595" s="10">
        <f>Tabla_Emitidas[[#This Row],[BASE IMPONIBLE]]*Tabla_Emitidas[[#This Row],[%]]</f>
        <v>0</v>
      </c>
      <c r="I595" s="10">
        <f>Tabla_Emitidas[[#This Row],[BASE IMPONIBLE]]+Tabla_Emitidas[[#This Row],[CUOTA IVA]]</f>
        <v>0</v>
      </c>
      <c r="J595" s="36" t="str">
        <f>TEXT(Tabla_Emitidas[[#This Row],[FECHA]],"MMMM")</f>
        <v>enero</v>
      </c>
    </row>
    <row r="596" spans="2:10" x14ac:dyDescent="0.3">
      <c r="B596" s="6"/>
      <c r="C596" s="7"/>
      <c r="F596" s="8"/>
      <c r="G596" s="15"/>
      <c r="H596" s="10">
        <f>Tabla_Emitidas[[#This Row],[BASE IMPONIBLE]]*Tabla_Emitidas[[#This Row],[%]]</f>
        <v>0</v>
      </c>
      <c r="I596" s="10">
        <f>Tabla_Emitidas[[#This Row],[BASE IMPONIBLE]]+Tabla_Emitidas[[#This Row],[CUOTA IVA]]</f>
        <v>0</v>
      </c>
      <c r="J596" s="36" t="str">
        <f>TEXT(Tabla_Emitidas[[#This Row],[FECHA]],"MMMM")</f>
        <v>enero</v>
      </c>
    </row>
    <row r="597" spans="2:10" x14ac:dyDescent="0.3">
      <c r="B597" s="6"/>
      <c r="C597" s="7"/>
      <c r="F597" s="8"/>
      <c r="G597" s="15"/>
      <c r="H597" s="10">
        <f>Tabla_Emitidas[[#This Row],[BASE IMPONIBLE]]*Tabla_Emitidas[[#This Row],[%]]</f>
        <v>0</v>
      </c>
      <c r="I597" s="10">
        <f>Tabla_Emitidas[[#This Row],[BASE IMPONIBLE]]+Tabla_Emitidas[[#This Row],[CUOTA IVA]]</f>
        <v>0</v>
      </c>
      <c r="J597" s="36" t="str">
        <f>TEXT(Tabla_Emitidas[[#This Row],[FECHA]],"MMMM")</f>
        <v>enero</v>
      </c>
    </row>
    <row r="598" spans="2:10" x14ac:dyDescent="0.3">
      <c r="B598" s="6"/>
      <c r="C598" s="7"/>
      <c r="F598" s="8"/>
      <c r="G598" s="15"/>
      <c r="H598" s="10">
        <f>Tabla_Emitidas[[#This Row],[BASE IMPONIBLE]]*Tabla_Emitidas[[#This Row],[%]]</f>
        <v>0</v>
      </c>
      <c r="I598" s="10">
        <f>Tabla_Emitidas[[#This Row],[BASE IMPONIBLE]]+Tabla_Emitidas[[#This Row],[CUOTA IVA]]</f>
        <v>0</v>
      </c>
      <c r="J598" s="36" t="str">
        <f>TEXT(Tabla_Emitidas[[#This Row],[FECHA]],"MMMM")</f>
        <v>enero</v>
      </c>
    </row>
    <row r="599" spans="2:10" x14ac:dyDescent="0.3">
      <c r="B599" s="6"/>
      <c r="C599" s="7"/>
      <c r="F599" s="8"/>
      <c r="G599" s="15"/>
      <c r="H599" s="10">
        <f>Tabla_Emitidas[[#This Row],[BASE IMPONIBLE]]*Tabla_Emitidas[[#This Row],[%]]</f>
        <v>0</v>
      </c>
      <c r="I599" s="10">
        <f>Tabla_Emitidas[[#This Row],[BASE IMPONIBLE]]+Tabla_Emitidas[[#This Row],[CUOTA IVA]]</f>
        <v>0</v>
      </c>
      <c r="J599" s="36" t="str">
        <f>TEXT(Tabla_Emitidas[[#This Row],[FECHA]],"MMMM")</f>
        <v>enero</v>
      </c>
    </row>
    <row r="600" spans="2:10" x14ac:dyDescent="0.3">
      <c r="B600" s="37"/>
      <c r="C600" s="38"/>
      <c r="D600" s="39"/>
      <c r="E600" s="39"/>
      <c r="F600" s="40"/>
      <c r="G600" s="15"/>
      <c r="H600" s="41">
        <f>Tabla_Emitidas[[#This Row],[BASE IMPONIBLE]]*Tabla_Emitidas[[#This Row],[%]]</f>
        <v>0</v>
      </c>
      <c r="I600" s="41">
        <f>Tabla_Emitidas[[#This Row],[BASE IMPONIBLE]]+Tabla_Emitidas[[#This Row],[CUOTA IVA]]</f>
        <v>0</v>
      </c>
      <c r="J600" s="42" t="str">
        <f>TEXT(Tabla_Emitidas[[#This Row],[FECHA]],"MMMM")</f>
        <v>enero</v>
      </c>
    </row>
  </sheetData>
  <sheetProtection algorithmName="SHA-512" hashValue="B7PiLXQvScN3W26yqXhNPPZk86gFbJuRJfOqVkqAZKbqWY8GOaA6G/5bq6uQkkYUmNv71Zcxw5A/+cfuDnOU4Q==" saltValue="q0/WY2YDRBu0bfspQnrtcQ==" spinCount="100000" sheet="1" objects="1" scenarios="1"/>
  <protectedRanges>
    <protectedRange sqref="B8:G600" name="Rango1" securityDescriptor="O:WDG:WDD:(A;;CC;;;WD)"/>
  </protectedRanges>
  <mergeCells count="1">
    <mergeCell ref="B2:I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743F-2AD7-4707-965E-4405ACE2564F}">
  <dimension ref="B2:J600"/>
  <sheetViews>
    <sheetView showGridLines="0" workbookViewId="0">
      <selection activeCell="K10" sqref="K10"/>
    </sheetView>
  </sheetViews>
  <sheetFormatPr baseColWidth="10" defaultRowHeight="14.4" x14ac:dyDescent="0.3"/>
  <cols>
    <col min="2" max="2" width="14.5546875" customWidth="1"/>
    <col min="3" max="3" width="12.21875" customWidth="1"/>
    <col min="4" max="4" width="15.6640625" customWidth="1"/>
    <col min="5" max="5" width="26.109375" customWidth="1"/>
    <col min="6" max="6" width="18.5546875" customWidth="1"/>
    <col min="7" max="7" width="6.77734375" customWidth="1"/>
    <col min="8" max="8" width="13.33203125" customWidth="1"/>
    <col min="9" max="9" width="18.109375" customWidth="1"/>
  </cols>
  <sheetData>
    <row r="2" spans="2:10" ht="30.6" customHeight="1" x14ac:dyDescent="0.3">
      <c r="B2" s="35" t="s">
        <v>10</v>
      </c>
      <c r="C2" s="35"/>
      <c r="D2" s="35"/>
      <c r="E2" s="35"/>
      <c r="F2" s="35"/>
      <c r="G2" s="35"/>
      <c r="H2" s="35"/>
      <c r="I2" s="35"/>
    </row>
    <row r="4" spans="2:10" x14ac:dyDescent="0.3">
      <c r="B4" s="1" t="s">
        <v>52</v>
      </c>
    </row>
    <row r="5" spans="2:10" x14ac:dyDescent="0.3">
      <c r="B5" t="s">
        <v>11</v>
      </c>
    </row>
    <row r="7" spans="2:10" s="2" customFormat="1" ht="15.6" x14ac:dyDescent="0.3">
      <c r="B7" s="3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3" t="s">
        <v>8</v>
      </c>
      <c r="I7" s="5" t="s">
        <v>9</v>
      </c>
      <c r="J7" s="33" t="s">
        <v>50</v>
      </c>
    </row>
    <row r="8" spans="2:10" x14ac:dyDescent="0.3">
      <c r="B8" s="6" t="s">
        <v>41</v>
      </c>
      <c r="C8" s="7">
        <v>45292</v>
      </c>
      <c r="D8" t="s">
        <v>42</v>
      </c>
      <c r="E8" t="s">
        <v>54</v>
      </c>
      <c r="F8" s="8">
        <v>500</v>
      </c>
      <c r="G8" s="15">
        <v>0.21</v>
      </c>
      <c r="H8" s="10">
        <f>Tabla_Recibidas[[#This Row],[BASE IMPONIBLE]]*Tabla_Recibidas[[#This Row],[%]]</f>
        <v>105</v>
      </c>
      <c r="I8" s="11">
        <f>Tabla_Recibidas[[#This Row],[BASE IMPONIBLE]]+Tabla_Recibidas[[#This Row],[CUOTA IVA]]</f>
        <v>605</v>
      </c>
      <c r="J8" s="34" t="str">
        <f>TEXT(Tabla_Emitidas[[#This Row],[FECHA]],"MMMM")</f>
        <v>enero</v>
      </c>
    </row>
    <row r="9" spans="2:10" x14ac:dyDescent="0.3">
      <c r="B9" s="6" t="s">
        <v>44</v>
      </c>
      <c r="C9" s="7">
        <v>45324</v>
      </c>
      <c r="D9" t="s">
        <v>45</v>
      </c>
      <c r="E9" t="s">
        <v>55</v>
      </c>
      <c r="F9" s="9">
        <v>700</v>
      </c>
      <c r="G9" s="15">
        <v>0.21</v>
      </c>
      <c r="H9" s="10">
        <f>Tabla_Recibidas[[#This Row],[BASE IMPONIBLE]]*Tabla_Recibidas[[#This Row],[%]]</f>
        <v>147</v>
      </c>
      <c r="I9" s="11">
        <f>Tabla_Recibidas[[#This Row],[BASE IMPONIBLE]]+Tabla_Recibidas[[#This Row],[CUOTA IVA]]</f>
        <v>847</v>
      </c>
      <c r="J9" s="34" t="str">
        <f>TEXT(Tabla_Emitidas[[#This Row],[FECHA]],"MMMM")</f>
        <v>febrero</v>
      </c>
    </row>
    <row r="10" spans="2:10" x14ac:dyDescent="0.3">
      <c r="B10" s="6"/>
      <c r="C10" s="7"/>
      <c r="F10" s="8"/>
      <c r="G10" s="15"/>
      <c r="H10" s="10">
        <f>Tabla_Recibidas[[#This Row],[BASE IMPONIBLE]]*Tabla_Recibidas[[#This Row],[%]]</f>
        <v>0</v>
      </c>
      <c r="I10" s="11">
        <f>Tabla_Recibidas[[#This Row],[BASE IMPONIBLE]]+Tabla_Recibidas[[#This Row],[CUOTA IVA]]</f>
        <v>0</v>
      </c>
      <c r="J10" s="34" t="str">
        <f>TEXT(Tabla_Emitidas[[#This Row],[FECHA]],"MMMM")</f>
        <v>abril</v>
      </c>
    </row>
    <row r="11" spans="2:10" x14ac:dyDescent="0.3">
      <c r="B11" s="6"/>
      <c r="C11" s="7"/>
      <c r="F11" s="8"/>
      <c r="G11" s="15"/>
      <c r="H11" s="10">
        <f>Tabla_Recibidas[[#This Row],[BASE IMPONIBLE]]*Tabla_Recibidas[[#This Row],[%]]</f>
        <v>0</v>
      </c>
      <c r="I11" s="11">
        <f>Tabla_Recibidas[[#This Row],[BASE IMPONIBLE]]+Tabla_Recibidas[[#This Row],[CUOTA IVA]]</f>
        <v>0</v>
      </c>
      <c r="J11" s="34" t="str">
        <f>TEXT(Tabla_Emitidas[[#This Row],[FECHA]],"MMMM")</f>
        <v>enero</v>
      </c>
    </row>
    <row r="12" spans="2:10" x14ac:dyDescent="0.3">
      <c r="B12" s="6"/>
      <c r="C12" s="7"/>
      <c r="F12" s="8"/>
      <c r="G12" s="15"/>
      <c r="H12" s="12">
        <f>Tabla_Recibidas[[#This Row],[BASE IMPONIBLE]]*Tabla_Recibidas[[#This Row],[%]]</f>
        <v>0</v>
      </c>
      <c r="I12" s="13">
        <f>Tabla_Recibidas[[#This Row],[BASE IMPONIBLE]]+Tabla_Recibidas[[#This Row],[CUOTA IVA]]</f>
        <v>0</v>
      </c>
      <c r="J12" s="34" t="str">
        <f>TEXT(Tabla_Emitidas[[#This Row],[FECHA]],"MMMM")</f>
        <v>enero</v>
      </c>
    </row>
    <row r="13" spans="2:10" x14ac:dyDescent="0.3">
      <c r="B13" s="6"/>
      <c r="C13" s="7"/>
      <c r="F13" s="8"/>
      <c r="G13" s="15"/>
      <c r="H13" s="10">
        <f>Tabla_Recibidas[[#This Row],[BASE IMPONIBLE]]*Tabla_Recibidas[[#This Row],[%]]</f>
        <v>0</v>
      </c>
      <c r="I13" s="14">
        <f>Tabla_Recibidas[[#This Row],[BASE IMPONIBLE]]+Tabla_Recibidas[[#This Row],[CUOTA IVA]]</f>
        <v>0</v>
      </c>
      <c r="J13" s="34" t="str">
        <f>TEXT(Tabla_Emitidas[[#This Row],[FECHA]],"MMMM")</f>
        <v>enero</v>
      </c>
    </row>
    <row r="14" spans="2:10" x14ac:dyDescent="0.3">
      <c r="B14" s="6"/>
      <c r="C14" s="7"/>
      <c r="F14" s="8"/>
      <c r="G14" s="15"/>
      <c r="H14" s="10">
        <f>Tabla_Recibidas[[#This Row],[BASE IMPONIBLE]]*Tabla_Recibidas[[#This Row],[%]]</f>
        <v>0</v>
      </c>
      <c r="I14" s="11">
        <f>Tabla_Recibidas[[#This Row],[BASE IMPONIBLE]]+Tabla_Recibidas[[#This Row],[CUOTA IVA]]</f>
        <v>0</v>
      </c>
      <c r="J14" s="34" t="str">
        <f>TEXT(Tabla_Emitidas[[#This Row],[FECHA]],"MMMM")</f>
        <v>enero</v>
      </c>
    </row>
    <row r="15" spans="2:10" x14ac:dyDescent="0.3">
      <c r="B15" s="6"/>
      <c r="C15" s="7"/>
      <c r="F15" s="8"/>
      <c r="G15" s="15"/>
      <c r="H15" s="10">
        <f>Tabla_Recibidas[[#This Row],[BASE IMPONIBLE]]*Tabla_Recibidas[[#This Row],[%]]</f>
        <v>0</v>
      </c>
      <c r="I15" s="11">
        <f>Tabla_Recibidas[[#This Row],[BASE IMPONIBLE]]+Tabla_Recibidas[[#This Row],[CUOTA IVA]]</f>
        <v>0</v>
      </c>
      <c r="J15" s="34" t="str">
        <f>TEXT(Tabla_Emitidas[[#This Row],[FECHA]],"MMMM")</f>
        <v>enero</v>
      </c>
    </row>
    <row r="16" spans="2:10" x14ac:dyDescent="0.3">
      <c r="B16" s="6"/>
      <c r="C16" s="7"/>
      <c r="F16" s="8"/>
      <c r="G16" s="15"/>
      <c r="H16" s="10">
        <f>Tabla_Recibidas[[#This Row],[BASE IMPONIBLE]]*Tabla_Recibidas[[#This Row],[%]]</f>
        <v>0</v>
      </c>
      <c r="I16" s="11">
        <f>Tabla_Recibidas[[#This Row],[BASE IMPONIBLE]]+Tabla_Recibidas[[#This Row],[CUOTA IVA]]</f>
        <v>0</v>
      </c>
      <c r="J16" s="34" t="str">
        <f>TEXT(Tabla_Emitidas[[#This Row],[FECHA]],"MMMM")</f>
        <v>enero</v>
      </c>
    </row>
    <row r="17" spans="2:10" x14ac:dyDescent="0.3">
      <c r="B17" s="6"/>
      <c r="C17" s="7"/>
      <c r="F17" s="8"/>
      <c r="G17" s="15"/>
      <c r="H17" s="10">
        <f>Tabla_Recibidas[[#This Row],[BASE IMPONIBLE]]*Tabla_Recibidas[[#This Row],[%]]</f>
        <v>0</v>
      </c>
      <c r="I17" s="11">
        <f>Tabla_Recibidas[[#This Row],[BASE IMPONIBLE]]+Tabla_Recibidas[[#This Row],[CUOTA IVA]]</f>
        <v>0</v>
      </c>
      <c r="J17" s="34" t="str">
        <f>TEXT(Tabla_Emitidas[[#This Row],[FECHA]],"MMMM")</f>
        <v>enero</v>
      </c>
    </row>
    <row r="18" spans="2:10" x14ac:dyDescent="0.3">
      <c r="B18" s="6"/>
      <c r="C18" s="7"/>
      <c r="F18" s="8"/>
      <c r="G18" s="15"/>
      <c r="H18" s="10">
        <f>Tabla_Recibidas[[#This Row],[BASE IMPONIBLE]]*Tabla_Recibidas[[#This Row],[%]]</f>
        <v>0</v>
      </c>
      <c r="I18" s="11">
        <f>Tabla_Recibidas[[#This Row],[BASE IMPONIBLE]]+Tabla_Recibidas[[#This Row],[CUOTA IVA]]</f>
        <v>0</v>
      </c>
      <c r="J18" s="34" t="str">
        <f>TEXT(Tabla_Emitidas[[#This Row],[FECHA]],"MMMM")</f>
        <v>enero</v>
      </c>
    </row>
    <row r="19" spans="2:10" x14ac:dyDescent="0.3">
      <c r="B19" s="6"/>
      <c r="C19" s="7"/>
      <c r="F19" s="8"/>
      <c r="G19" s="15"/>
      <c r="H19" s="10">
        <f>Tabla_Recibidas[[#This Row],[BASE IMPONIBLE]]*Tabla_Recibidas[[#This Row],[%]]</f>
        <v>0</v>
      </c>
      <c r="I19" s="11">
        <f>Tabla_Recibidas[[#This Row],[BASE IMPONIBLE]]+Tabla_Recibidas[[#This Row],[CUOTA IVA]]</f>
        <v>0</v>
      </c>
      <c r="J19" s="34" t="str">
        <f>TEXT(Tabla_Emitidas[[#This Row],[FECHA]],"MMMM")</f>
        <v>enero</v>
      </c>
    </row>
    <row r="20" spans="2:10" x14ac:dyDescent="0.3">
      <c r="B20" s="6"/>
      <c r="C20" s="7"/>
      <c r="F20" s="8"/>
      <c r="G20" s="15"/>
      <c r="H20" s="10">
        <f>Tabla_Recibidas[[#This Row],[BASE IMPONIBLE]]*Tabla_Recibidas[[#This Row],[%]]</f>
        <v>0</v>
      </c>
      <c r="I20" s="14">
        <f>Tabla_Recibidas[[#This Row],[BASE IMPONIBLE]]+Tabla_Recibidas[[#This Row],[CUOTA IVA]]</f>
        <v>0</v>
      </c>
      <c r="J20" s="34" t="str">
        <f>TEXT(Tabla_Emitidas[[#This Row],[FECHA]],"MMMM")</f>
        <v>enero</v>
      </c>
    </row>
    <row r="21" spans="2:10" x14ac:dyDescent="0.3">
      <c r="B21" s="6"/>
      <c r="C21" s="7"/>
      <c r="F21" s="8"/>
      <c r="G21" s="15"/>
      <c r="H21" s="10">
        <f>Tabla_Recibidas[[#This Row],[BASE IMPONIBLE]]*Tabla_Recibidas[[#This Row],[%]]</f>
        <v>0</v>
      </c>
      <c r="I21" s="11">
        <f>Tabla_Recibidas[[#This Row],[BASE IMPONIBLE]]+Tabla_Recibidas[[#This Row],[CUOTA IVA]]</f>
        <v>0</v>
      </c>
      <c r="J21" s="34" t="str">
        <f>TEXT(Tabla_Emitidas[[#This Row],[FECHA]],"MMMM")</f>
        <v>enero</v>
      </c>
    </row>
    <row r="22" spans="2:10" x14ac:dyDescent="0.3">
      <c r="B22" s="6"/>
      <c r="C22" s="7"/>
      <c r="F22" s="8"/>
      <c r="G22" s="15"/>
      <c r="H22" s="10">
        <f>Tabla_Recibidas[[#This Row],[BASE IMPONIBLE]]*Tabla_Recibidas[[#This Row],[%]]</f>
        <v>0</v>
      </c>
      <c r="I22" s="11">
        <f>Tabla_Recibidas[[#This Row],[BASE IMPONIBLE]]+Tabla_Recibidas[[#This Row],[CUOTA IVA]]</f>
        <v>0</v>
      </c>
      <c r="J22" s="34" t="str">
        <f>TEXT(Tabla_Emitidas[[#This Row],[FECHA]],"MMMM")</f>
        <v>enero</v>
      </c>
    </row>
    <row r="23" spans="2:10" x14ac:dyDescent="0.3">
      <c r="B23" s="6"/>
      <c r="C23" s="7"/>
      <c r="F23" s="8"/>
      <c r="G23" s="15"/>
      <c r="H23" s="12">
        <f>Tabla_Recibidas[[#This Row],[BASE IMPONIBLE]]*Tabla_Recibidas[[#This Row],[%]]</f>
        <v>0</v>
      </c>
      <c r="I23" s="13">
        <f>Tabla_Recibidas[[#This Row],[BASE IMPONIBLE]]+Tabla_Recibidas[[#This Row],[CUOTA IVA]]</f>
        <v>0</v>
      </c>
      <c r="J23" s="34" t="str">
        <f>TEXT(Tabla_Emitidas[[#This Row],[FECHA]],"MMMM")</f>
        <v>enero</v>
      </c>
    </row>
    <row r="24" spans="2:10" x14ac:dyDescent="0.3">
      <c r="B24" s="6"/>
      <c r="C24" s="7"/>
      <c r="F24" s="8"/>
      <c r="G24" s="15"/>
      <c r="H24" s="43">
        <f>Tabla_Recibidas[[#This Row],[BASE IMPONIBLE]]*Tabla_Recibidas[[#This Row],[%]]</f>
        <v>0</v>
      </c>
      <c r="I24" s="13">
        <f>Tabla_Recibidas[[#This Row],[BASE IMPONIBLE]]+Tabla_Recibidas[[#This Row],[CUOTA IVA]]</f>
        <v>0</v>
      </c>
      <c r="J24" s="34" t="str">
        <f>TEXT(Tabla_Emitidas[[#This Row],[FECHA]],"MMMM")</f>
        <v>enero</v>
      </c>
    </row>
    <row r="25" spans="2:10" x14ac:dyDescent="0.3">
      <c r="B25" s="6"/>
      <c r="C25" s="7"/>
      <c r="F25" s="8"/>
      <c r="G25" s="15"/>
      <c r="H25" s="43">
        <f>Tabla_Recibidas[[#This Row],[BASE IMPONIBLE]]*Tabla_Recibidas[[#This Row],[%]]</f>
        <v>0</v>
      </c>
      <c r="I25" s="13">
        <f>Tabla_Recibidas[[#This Row],[BASE IMPONIBLE]]+Tabla_Recibidas[[#This Row],[CUOTA IVA]]</f>
        <v>0</v>
      </c>
      <c r="J25" s="34" t="str">
        <f>TEXT(Tabla_Emitidas[[#This Row],[FECHA]],"MMMM")</f>
        <v>enero</v>
      </c>
    </row>
    <row r="26" spans="2:10" x14ac:dyDescent="0.3">
      <c r="B26" s="6"/>
      <c r="C26" s="7"/>
      <c r="F26" s="8"/>
      <c r="G26" s="15"/>
      <c r="H26" s="43">
        <f>Tabla_Recibidas[[#This Row],[BASE IMPONIBLE]]*Tabla_Recibidas[[#This Row],[%]]</f>
        <v>0</v>
      </c>
      <c r="I26" s="13">
        <f>Tabla_Recibidas[[#This Row],[BASE IMPONIBLE]]+Tabla_Recibidas[[#This Row],[CUOTA IVA]]</f>
        <v>0</v>
      </c>
      <c r="J26" s="34" t="str">
        <f>TEXT(Tabla_Emitidas[[#This Row],[FECHA]],"MMMM")</f>
        <v>enero</v>
      </c>
    </row>
    <row r="27" spans="2:10" x14ac:dyDescent="0.3">
      <c r="B27" s="6"/>
      <c r="C27" s="7"/>
      <c r="F27" s="8"/>
      <c r="G27" s="15"/>
      <c r="H27" s="43">
        <f>Tabla_Recibidas[[#This Row],[BASE IMPONIBLE]]*Tabla_Recibidas[[#This Row],[%]]</f>
        <v>0</v>
      </c>
      <c r="I27" s="13">
        <f>Tabla_Recibidas[[#This Row],[BASE IMPONIBLE]]+Tabla_Recibidas[[#This Row],[CUOTA IVA]]</f>
        <v>0</v>
      </c>
      <c r="J27" s="34" t="str">
        <f>TEXT(Tabla_Emitidas[[#This Row],[FECHA]],"MMMM")</f>
        <v>enero</v>
      </c>
    </row>
    <row r="28" spans="2:10" x14ac:dyDescent="0.3">
      <c r="B28" s="6"/>
      <c r="C28" s="7"/>
      <c r="F28" s="8"/>
      <c r="G28" s="15"/>
      <c r="H28" s="43">
        <f>Tabla_Recibidas[[#This Row],[BASE IMPONIBLE]]*Tabla_Recibidas[[#This Row],[%]]</f>
        <v>0</v>
      </c>
      <c r="I28" s="13">
        <f>Tabla_Recibidas[[#This Row],[BASE IMPONIBLE]]+Tabla_Recibidas[[#This Row],[CUOTA IVA]]</f>
        <v>0</v>
      </c>
      <c r="J28" s="34" t="str">
        <f>TEXT(Tabla_Emitidas[[#This Row],[FECHA]],"MMMM")</f>
        <v>enero</v>
      </c>
    </row>
    <row r="29" spans="2:10" x14ac:dyDescent="0.3">
      <c r="B29" s="6"/>
      <c r="C29" s="7"/>
      <c r="F29" s="8"/>
      <c r="G29" s="15"/>
      <c r="H29" s="43">
        <f>Tabla_Recibidas[[#This Row],[BASE IMPONIBLE]]*Tabla_Recibidas[[#This Row],[%]]</f>
        <v>0</v>
      </c>
      <c r="I29" s="13">
        <f>Tabla_Recibidas[[#This Row],[BASE IMPONIBLE]]+Tabla_Recibidas[[#This Row],[CUOTA IVA]]</f>
        <v>0</v>
      </c>
      <c r="J29" s="34" t="str">
        <f>TEXT(Tabla_Emitidas[[#This Row],[FECHA]],"MMMM")</f>
        <v>enero</v>
      </c>
    </row>
    <row r="30" spans="2:10" x14ac:dyDescent="0.3">
      <c r="B30" s="6"/>
      <c r="C30" s="7"/>
      <c r="F30" s="8"/>
      <c r="G30" s="15"/>
      <c r="H30" s="43">
        <f>Tabla_Recibidas[[#This Row],[BASE IMPONIBLE]]*Tabla_Recibidas[[#This Row],[%]]</f>
        <v>0</v>
      </c>
      <c r="I30" s="13">
        <f>Tabla_Recibidas[[#This Row],[BASE IMPONIBLE]]+Tabla_Recibidas[[#This Row],[CUOTA IVA]]</f>
        <v>0</v>
      </c>
      <c r="J30" s="34" t="str">
        <f>TEXT(Tabla_Emitidas[[#This Row],[FECHA]],"MMMM")</f>
        <v>enero</v>
      </c>
    </row>
    <row r="31" spans="2:10" x14ac:dyDescent="0.3">
      <c r="B31" s="6"/>
      <c r="C31" s="7"/>
      <c r="F31" s="8"/>
      <c r="G31" s="15"/>
      <c r="H31" s="43">
        <f>Tabla_Recibidas[[#This Row],[BASE IMPONIBLE]]*Tabla_Recibidas[[#This Row],[%]]</f>
        <v>0</v>
      </c>
      <c r="I31" s="13">
        <f>Tabla_Recibidas[[#This Row],[BASE IMPONIBLE]]+Tabla_Recibidas[[#This Row],[CUOTA IVA]]</f>
        <v>0</v>
      </c>
      <c r="J31" s="34" t="str">
        <f>TEXT(Tabla_Emitidas[[#This Row],[FECHA]],"MMMM")</f>
        <v>enero</v>
      </c>
    </row>
    <row r="32" spans="2:10" x14ac:dyDescent="0.3">
      <c r="B32" s="6"/>
      <c r="C32" s="7"/>
      <c r="F32" s="8"/>
      <c r="G32" s="15"/>
      <c r="H32" s="43">
        <f>Tabla_Recibidas[[#This Row],[BASE IMPONIBLE]]*Tabla_Recibidas[[#This Row],[%]]</f>
        <v>0</v>
      </c>
      <c r="I32" s="13">
        <f>Tabla_Recibidas[[#This Row],[BASE IMPONIBLE]]+Tabla_Recibidas[[#This Row],[CUOTA IVA]]</f>
        <v>0</v>
      </c>
      <c r="J32" s="34" t="str">
        <f>TEXT(Tabla_Emitidas[[#This Row],[FECHA]],"MMMM")</f>
        <v>enero</v>
      </c>
    </row>
    <row r="33" spans="2:10" x14ac:dyDescent="0.3">
      <c r="B33" s="6"/>
      <c r="C33" s="7"/>
      <c r="F33" s="8"/>
      <c r="G33" s="15"/>
      <c r="H33" s="43">
        <f>Tabla_Recibidas[[#This Row],[BASE IMPONIBLE]]*Tabla_Recibidas[[#This Row],[%]]</f>
        <v>0</v>
      </c>
      <c r="I33" s="13">
        <f>Tabla_Recibidas[[#This Row],[BASE IMPONIBLE]]+Tabla_Recibidas[[#This Row],[CUOTA IVA]]</f>
        <v>0</v>
      </c>
      <c r="J33" s="34" t="str">
        <f>TEXT(Tabla_Emitidas[[#This Row],[FECHA]],"MMMM")</f>
        <v>enero</v>
      </c>
    </row>
    <row r="34" spans="2:10" x14ac:dyDescent="0.3">
      <c r="B34" s="6"/>
      <c r="C34" s="7"/>
      <c r="F34" s="8"/>
      <c r="G34" s="15"/>
      <c r="H34" s="43">
        <f>Tabla_Recibidas[[#This Row],[BASE IMPONIBLE]]*Tabla_Recibidas[[#This Row],[%]]</f>
        <v>0</v>
      </c>
      <c r="I34" s="13">
        <f>Tabla_Recibidas[[#This Row],[BASE IMPONIBLE]]+Tabla_Recibidas[[#This Row],[CUOTA IVA]]</f>
        <v>0</v>
      </c>
      <c r="J34" s="34" t="str">
        <f>TEXT(Tabla_Emitidas[[#This Row],[FECHA]],"MMMM")</f>
        <v>enero</v>
      </c>
    </row>
    <row r="35" spans="2:10" x14ac:dyDescent="0.3">
      <c r="B35" s="6"/>
      <c r="C35" s="7"/>
      <c r="F35" s="8"/>
      <c r="G35" s="15"/>
      <c r="H35" s="43">
        <f>Tabla_Recibidas[[#This Row],[BASE IMPONIBLE]]*Tabla_Recibidas[[#This Row],[%]]</f>
        <v>0</v>
      </c>
      <c r="I35" s="13">
        <f>Tabla_Recibidas[[#This Row],[BASE IMPONIBLE]]+Tabla_Recibidas[[#This Row],[CUOTA IVA]]</f>
        <v>0</v>
      </c>
      <c r="J35" s="34" t="str">
        <f>TEXT(Tabla_Emitidas[[#This Row],[FECHA]],"MMMM")</f>
        <v>enero</v>
      </c>
    </row>
    <row r="36" spans="2:10" x14ac:dyDescent="0.3">
      <c r="B36" s="6"/>
      <c r="C36" s="7"/>
      <c r="F36" s="8"/>
      <c r="G36" s="15"/>
      <c r="H36" s="43">
        <f>Tabla_Recibidas[[#This Row],[BASE IMPONIBLE]]*Tabla_Recibidas[[#This Row],[%]]</f>
        <v>0</v>
      </c>
      <c r="I36" s="13">
        <f>Tabla_Recibidas[[#This Row],[BASE IMPONIBLE]]+Tabla_Recibidas[[#This Row],[CUOTA IVA]]</f>
        <v>0</v>
      </c>
      <c r="J36" s="34" t="str">
        <f>TEXT(Tabla_Emitidas[[#This Row],[FECHA]],"MMMM")</f>
        <v>enero</v>
      </c>
    </row>
    <row r="37" spans="2:10" x14ac:dyDescent="0.3">
      <c r="B37" s="6"/>
      <c r="C37" s="7"/>
      <c r="F37" s="8"/>
      <c r="G37" s="15"/>
      <c r="H37" s="43">
        <f>Tabla_Recibidas[[#This Row],[BASE IMPONIBLE]]*Tabla_Recibidas[[#This Row],[%]]</f>
        <v>0</v>
      </c>
      <c r="I37" s="13">
        <f>Tabla_Recibidas[[#This Row],[BASE IMPONIBLE]]+Tabla_Recibidas[[#This Row],[CUOTA IVA]]</f>
        <v>0</v>
      </c>
      <c r="J37" s="34" t="str">
        <f>TEXT(Tabla_Emitidas[[#This Row],[FECHA]],"MMMM")</f>
        <v>enero</v>
      </c>
    </row>
    <row r="38" spans="2:10" x14ac:dyDescent="0.3">
      <c r="B38" s="6"/>
      <c r="C38" s="7"/>
      <c r="F38" s="8"/>
      <c r="G38" s="15"/>
      <c r="H38" s="43">
        <f>Tabla_Recibidas[[#This Row],[BASE IMPONIBLE]]*Tabla_Recibidas[[#This Row],[%]]</f>
        <v>0</v>
      </c>
      <c r="I38" s="13">
        <f>Tabla_Recibidas[[#This Row],[BASE IMPONIBLE]]+Tabla_Recibidas[[#This Row],[CUOTA IVA]]</f>
        <v>0</v>
      </c>
      <c r="J38" s="34" t="str">
        <f>TEXT(Tabla_Emitidas[[#This Row],[FECHA]],"MMMM")</f>
        <v>enero</v>
      </c>
    </row>
    <row r="39" spans="2:10" x14ac:dyDescent="0.3">
      <c r="B39" s="6"/>
      <c r="C39" s="7"/>
      <c r="F39" s="8"/>
      <c r="G39" s="15"/>
      <c r="H39" s="43">
        <f>Tabla_Recibidas[[#This Row],[BASE IMPONIBLE]]*Tabla_Recibidas[[#This Row],[%]]</f>
        <v>0</v>
      </c>
      <c r="I39" s="13">
        <f>Tabla_Recibidas[[#This Row],[BASE IMPONIBLE]]+Tabla_Recibidas[[#This Row],[CUOTA IVA]]</f>
        <v>0</v>
      </c>
      <c r="J39" s="34" t="str">
        <f>TEXT(Tabla_Emitidas[[#This Row],[FECHA]],"MMMM")</f>
        <v>enero</v>
      </c>
    </row>
    <row r="40" spans="2:10" x14ac:dyDescent="0.3">
      <c r="B40" s="6"/>
      <c r="C40" s="7"/>
      <c r="F40" s="8"/>
      <c r="G40" s="15"/>
      <c r="H40" s="43">
        <f>Tabla_Recibidas[[#This Row],[BASE IMPONIBLE]]*Tabla_Recibidas[[#This Row],[%]]</f>
        <v>0</v>
      </c>
      <c r="I40" s="13">
        <f>Tabla_Recibidas[[#This Row],[BASE IMPONIBLE]]+Tabla_Recibidas[[#This Row],[CUOTA IVA]]</f>
        <v>0</v>
      </c>
      <c r="J40" s="34" t="str">
        <f>TEXT(Tabla_Emitidas[[#This Row],[FECHA]],"MMMM")</f>
        <v>enero</v>
      </c>
    </row>
    <row r="41" spans="2:10" x14ac:dyDescent="0.3">
      <c r="B41" s="6"/>
      <c r="C41" s="7"/>
      <c r="F41" s="8"/>
      <c r="G41" s="15"/>
      <c r="H41" s="43">
        <f>Tabla_Recibidas[[#This Row],[BASE IMPONIBLE]]*Tabla_Recibidas[[#This Row],[%]]</f>
        <v>0</v>
      </c>
      <c r="I41" s="13">
        <f>Tabla_Recibidas[[#This Row],[BASE IMPONIBLE]]+Tabla_Recibidas[[#This Row],[CUOTA IVA]]</f>
        <v>0</v>
      </c>
      <c r="J41" s="34" t="str">
        <f>TEXT(Tabla_Emitidas[[#This Row],[FECHA]],"MMMM")</f>
        <v>enero</v>
      </c>
    </row>
    <row r="42" spans="2:10" x14ac:dyDescent="0.3">
      <c r="B42" s="6"/>
      <c r="C42" s="7"/>
      <c r="F42" s="8"/>
      <c r="G42" s="15"/>
      <c r="H42" s="43">
        <f>Tabla_Recibidas[[#This Row],[BASE IMPONIBLE]]*Tabla_Recibidas[[#This Row],[%]]</f>
        <v>0</v>
      </c>
      <c r="I42" s="13">
        <f>Tabla_Recibidas[[#This Row],[BASE IMPONIBLE]]+Tabla_Recibidas[[#This Row],[CUOTA IVA]]</f>
        <v>0</v>
      </c>
      <c r="J42" s="34" t="str">
        <f>TEXT(Tabla_Emitidas[[#This Row],[FECHA]],"MMMM")</f>
        <v>enero</v>
      </c>
    </row>
    <row r="43" spans="2:10" x14ac:dyDescent="0.3">
      <c r="B43" s="6"/>
      <c r="C43" s="7"/>
      <c r="F43" s="8"/>
      <c r="G43" s="15"/>
      <c r="H43" s="43">
        <f>Tabla_Recibidas[[#This Row],[BASE IMPONIBLE]]*Tabla_Recibidas[[#This Row],[%]]</f>
        <v>0</v>
      </c>
      <c r="I43" s="13">
        <f>Tabla_Recibidas[[#This Row],[BASE IMPONIBLE]]+Tabla_Recibidas[[#This Row],[CUOTA IVA]]</f>
        <v>0</v>
      </c>
      <c r="J43" s="34" t="str">
        <f>TEXT(Tabla_Emitidas[[#This Row],[FECHA]],"MMMM")</f>
        <v>enero</v>
      </c>
    </row>
    <row r="44" spans="2:10" x14ac:dyDescent="0.3">
      <c r="B44" s="6"/>
      <c r="C44" s="7"/>
      <c r="F44" s="8"/>
      <c r="G44" s="15"/>
      <c r="H44" s="43">
        <f>Tabla_Recibidas[[#This Row],[BASE IMPONIBLE]]*Tabla_Recibidas[[#This Row],[%]]</f>
        <v>0</v>
      </c>
      <c r="I44" s="13">
        <f>Tabla_Recibidas[[#This Row],[BASE IMPONIBLE]]+Tabla_Recibidas[[#This Row],[CUOTA IVA]]</f>
        <v>0</v>
      </c>
      <c r="J44" s="34" t="str">
        <f>TEXT(Tabla_Emitidas[[#This Row],[FECHA]],"MMMM")</f>
        <v>enero</v>
      </c>
    </row>
    <row r="45" spans="2:10" x14ac:dyDescent="0.3">
      <c r="B45" s="6"/>
      <c r="C45" s="7"/>
      <c r="F45" s="8"/>
      <c r="G45" s="15"/>
      <c r="H45" s="43">
        <f>Tabla_Recibidas[[#This Row],[BASE IMPONIBLE]]*Tabla_Recibidas[[#This Row],[%]]</f>
        <v>0</v>
      </c>
      <c r="I45" s="13">
        <f>Tabla_Recibidas[[#This Row],[BASE IMPONIBLE]]+Tabla_Recibidas[[#This Row],[CUOTA IVA]]</f>
        <v>0</v>
      </c>
      <c r="J45" s="34" t="str">
        <f>TEXT(Tabla_Emitidas[[#This Row],[FECHA]],"MMMM")</f>
        <v>enero</v>
      </c>
    </row>
    <row r="46" spans="2:10" x14ac:dyDescent="0.3">
      <c r="B46" s="6"/>
      <c r="C46" s="7"/>
      <c r="F46" s="8"/>
      <c r="G46" s="15"/>
      <c r="H46" s="43">
        <f>Tabla_Recibidas[[#This Row],[BASE IMPONIBLE]]*Tabla_Recibidas[[#This Row],[%]]</f>
        <v>0</v>
      </c>
      <c r="I46" s="13">
        <f>Tabla_Recibidas[[#This Row],[BASE IMPONIBLE]]+Tabla_Recibidas[[#This Row],[CUOTA IVA]]</f>
        <v>0</v>
      </c>
      <c r="J46" s="34" t="str">
        <f>TEXT(Tabla_Emitidas[[#This Row],[FECHA]],"MMMM")</f>
        <v>enero</v>
      </c>
    </row>
    <row r="47" spans="2:10" x14ac:dyDescent="0.3">
      <c r="B47" s="6"/>
      <c r="C47" s="7"/>
      <c r="F47" s="8"/>
      <c r="G47" s="15"/>
      <c r="H47" s="43">
        <f>Tabla_Recibidas[[#This Row],[BASE IMPONIBLE]]*Tabla_Recibidas[[#This Row],[%]]</f>
        <v>0</v>
      </c>
      <c r="I47" s="13">
        <f>Tabla_Recibidas[[#This Row],[BASE IMPONIBLE]]+Tabla_Recibidas[[#This Row],[CUOTA IVA]]</f>
        <v>0</v>
      </c>
      <c r="J47" s="34" t="str">
        <f>TEXT(Tabla_Emitidas[[#This Row],[FECHA]],"MMMM")</f>
        <v>enero</v>
      </c>
    </row>
    <row r="48" spans="2:10" x14ac:dyDescent="0.3">
      <c r="B48" s="6"/>
      <c r="C48" s="7"/>
      <c r="F48" s="8"/>
      <c r="G48" s="15"/>
      <c r="H48" s="43">
        <f>Tabla_Recibidas[[#This Row],[BASE IMPONIBLE]]*Tabla_Recibidas[[#This Row],[%]]</f>
        <v>0</v>
      </c>
      <c r="I48" s="13">
        <f>Tabla_Recibidas[[#This Row],[BASE IMPONIBLE]]+Tabla_Recibidas[[#This Row],[CUOTA IVA]]</f>
        <v>0</v>
      </c>
      <c r="J48" s="34" t="str">
        <f>TEXT(Tabla_Emitidas[[#This Row],[FECHA]],"MMMM")</f>
        <v>enero</v>
      </c>
    </row>
    <row r="49" spans="2:10" x14ac:dyDescent="0.3">
      <c r="B49" s="6"/>
      <c r="C49" s="7"/>
      <c r="F49" s="8"/>
      <c r="G49" s="15"/>
      <c r="H49" s="43">
        <f>Tabla_Recibidas[[#This Row],[BASE IMPONIBLE]]*Tabla_Recibidas[[#This Row],[%]]</f>
        <v>0</v>
      </c>
      <c r="I49" s="13">
        <f>Tabla_Recibidas[[#This Row],[BASE IMPONIBLE]]+Tabla_Recibidas[[#This Row],[CUOTA IVA]]</f>
        <v>0</v>
      </c>
      <c r="J49" s="34" t="str">
        <f>TEXT(Tabla_Emitidas[[#This Row],[FECHA]],"MMMM")</f>
        <v>enero</v>
      </c>
    </row>
    <row r="50" spans="2:10" x14ac:dyDescent="0.3">
      <c r="B50" s="6"/>
      <c r="C50" s="7"/>
      <c r="F50" s="8"/>
      <c r="G50" s="15"/>
      <c r="H50" s="43">
        <f>Tabla_Recibidas[[#This Row],[BASE IMPONIBLE]]*Tabla_Recibidas[[#This Row],[%]]</f>
        <v>0</v>
      </c>
      <c r="I50" s="13">
        <f>Tabla_Recibidas[[#This Row],[BASE IMPONIBLE]]+Tabla_Recibidas[[#This Row],[CUOTA IVA]]</f>
        <v>0</v>
      </c>
      <c r="J50" s="34" t="str">
        <f>TEXT(Tabla_Emitidas[[#This Row],[FECHA]],"MMMM")</f>
        <v>enero</v>
      </c>
    </row>
    <row r="51" spans="2:10" x14ac:dyDescent="0.3">
      <c r="B51" s="6"/>
      <c r="C51" s="7"/>
      <c r="F51" s="8"/>
      <c r="G51" s="15"/>
      <c r="H51" s="43">
        <f>Tabla_Recibidas[[#This Row],[BASE IMPONIBLE]]*Tabla_Recibidas[[#This Row],[%]]</f>
        <v>0</v>
      </c>
      <c r="I51" s="13">
        <f>Tabla_Recibidas[[#This Row],[BASE IMPONIBLE]]+Tabla_Recibidas[[#This Row],[CUOTA IVA]]</f>
        <v>0</v>
      </c>
      <c r="J51" s="34" t="str">
        <f>TEXT(Tabla_Emitidas[[#This Row],[FECHA]],"MMMM")</f>
        <v>enero</v>
      </c>
    </row>
    <row r="52" spans="2:10" x14ac:dyDescent="0.3">
      <c r="B52" s="6"/>
      <c r="C52" s="7"/>
      <c r="F52" s="8"/>
      <c r="G52" s="15"/>
      <c r="H52" s="43">
        <f>Tabla_Recibidas[[#This Row],[BASE IMPONIBLE]]*Tabla_Recibidas[[#This Row],[%]]</f>
        <v>0</v>
      </c>
      <c r="I52" s="13">
        <f>Tabla_Recibidas[[#This Row],[BASE IMPONIBLE]]+Tabla_Recibidas[[#This Row],[CUOTA IVA]]</f>
        <v>0</v>
      </c>
      <c r="J52" s="34" t="str">
        <f>TEXT(Tabla_Emitidas[[#This Row],[FECHA]],"MMMM")</f>
        <v>enero</v>
      </c>
    </row>
    <row r="53" spans="2:10" x14ac:dyDescent="0.3">
      <c r="B53" s="6"/>
      <c r="C53" s="7"/>
      <c r="F53" s="8"/>
      <c r="G53" s="15"/>
      <c r="H53" s="43">
        <f>Tabla_Recibidas[[#This Row],[BASE IMPONIBLE]]*Tabla_Recibidas[[#This Row],[%]]</f>
        <v>0</v>
      </c>
      <c r="I53" s="13">
        <f>Tabla_Recibidas[[#This Row],[BASE IMPONIBLE]]+Tabla_Recibidas[[#This Row],[CUOTA IVA]]</f>
        <v>0</v>
      </c>
      <c r="J53" s="34" t="str">
        <f>TEXT(Tabla_Emitidas[[#This Row],[FECHA]],"MMMM")</f>
        <v>enero</v>
      </c>
    </row>
    <row r="54" spans="2:10" x14ac:dyDescent="0.3">
      <c r="B54" s="6"/>
      <c r="C54" s="7"/>
      <c r="F54" s="8"/>
      <c r="G54" s="15"/>
      <c r="H54" s="43">
        <f>Tabla_Recibidas[[#This Row],[BASE IMPONIBLE]]*Tabla_Recibidas[[#This Row],[%]]</f>
        <v>0</v>
      </c>
      <c r="I54" s="13">
        <f>Tabla_Recibidas[[#This Row],[BASE IMPONIBLE]]+Tabla_Recibidas[[#This Row],[CUOTA IVA]]</f>
        <v>0</v>
      </c>
      <c r="J54" s="34" t="str">
        <f>TEXT(Tabla_Emitidas[[#This Row],[FECHA]],"MMMM")</f>
        <v>enero</v>
      </c>
    </row>
    <row r="55" spans="2:10" x14ac:dyDescent="0.3">
      <c r="B55" s="6"/>
      <c r="C55" s="7"/>
      <c r="F55" s="8"/>
      <c r="G55" s="15"/>
      <c r="H55" s="43">
        <f>Tabla_Recibidas[[#This Row],[BASE IMPONIBLE]]*Tabla_Recibidas[[#This Row],[%]]</f>
        <v>0</v>
      </c>
      <c r="I55" s="13">
        <f>Tabla_Recibidas[[#This Row],[BASE IMPONIBLE]]+Tabla_Recibidas[[#This Row],[CUOTA IVA]]</f>
        <v>0</v>
      </c>
      <c r="J55" s="34" t="str">
        <f>TEXT(Tabla_Emitidas[[#This Row],[FECHA]],"MMMM")</f>
        <v>enero</v>
      </c>
    </row>
    <row r="56" spans="2:10" x14ac:dyDescent="0.3">
      <c r="B56" s="6"/>
      <c r="C56" s="7"/>
      <c r="F56" s="8"/>
      <c r="G56" s="15"/>
      <c r="H56" s="43">
        <f>Tabla_Recibidas[[#This Row],[BASE IMPONIBLE]]*Tabla_Recibidas[[#This Row],[%]]</f>
        <v>0</v>
      </c>
      <c r="I56" s="13">
        <f>Tabla_Recibidas[[#This Row],[BASE IMPONIBLE]]+Tabla_Recibidas[[#This Row],[CUOTA IVA]]</f>
        <v>0</v>
      </c>
      <c r="J56" s="34" t="str">
        <f>TEXT(Tabla_Emitidas[[#This Row],[FECHA]],"MMMM")</f>
        <v>enero</v>
      </c>
    </row>
    <row r="57" spans="2:10" x14ac:dyDescent="0.3">
      <c r="B57" s="6"/>
      <c r="C57" s="7"/>
      <c r="F57" s="8"/>
      <c r="G57" s="15"/>
      <c r="H57" s="43">
        <f>Tabla_Recibidas[[#This Row],[BASE IMPONIBLE]]*Tabla_Recibidas[[#This Row],[%]]</f>
        <v>0</v>
      </c>
      <c r="I57" s="13">
        <f>Tabla_Recibidas[[#This Row],[BASE IMPONIBLE]]+Tabla_Recibidas[[#This Row],[CUOTA IVA]]</f>
        <v>0</v>
      </c>
      <c r="J57" s="34" t="str">
        <f>TEXT(Tabla_Emitidas[[#This Row],[FECHA]],"MMMM")</f>
        <v>enero</v>
      </c>
    </row>
    <row r="58" spans="2:10" x14ac:dyDescent="0.3">
      <c r="B58" s="6"/>
      <c r="C58" s="7"/>
      <c r="F58" s="8"/>
      <c r="G58" s="15"/>
      <c r="H58" s="43">
        <f>Tabla_Recibidas[[#This Row],[BASE IMPONIBLE]]*Tabla_Recibidas[[#This Row],[%]]</f>
        <v>0</v>
      </c>
      <c r="I58" s="13">
        <f>Tabla_Recibidas[[#This Row],[BASE IMPONIBLE]]+Tabla_Recibidas[[#This Row],[CUOTA IVA]]</f>
        <v>0</v>
      </c>
      <c r="J58" s="34" t="str">
        <f>TEXT(Tabla_Emitidas[[#This Row],[FECHA]],"MMMM")</f>
        <v>enero</v>
      </c>
    </row>
    <row r="59" spans="2:10" x14ac:dyDescent="0.3">
      <c r="B59" s="6"/>
      <c r="C59" s="7"/>
      <c r="F59" s="8"/>
      <c r="G59" s="15"/>
      <c r="H59" s="43">
        <f>Tabla_Recibidas[[#This Row],[BASE IMPONIBLE]]*Tabla_Recibidas[[#This Row],[%]]</f>
        <v>0</v>
      </c>
      <c r="I59" s="13">
        <f>Tabla_Recibidas[[#This Row],[BASE IMPONIBLE]]+Tabla_Recibidas[[#This Row],[CUOTA IVA]]</f>
        <v>0</v>
      </c>
      <c r="J59" s="34" t="str">
        <f>TEXT(Tabla_Emitidas[[#This Row],[FECHA]],"MMMM")</f>
        <v>enero</v>
      </c>
    </row>
    <row r="60" spans="2:10" x14ac:dyDescent="0.3">
      <c r="B60" s="6"/>
      <c r="C60" s="7"/>
      <c r="F60" s="8"/>
      <c r="G60" s="15"/>
      <c r="H60" s="43">
        <f>Tabla_Recibidas[[#This Row],[BASE IMPONIBLE]]*Tabla_Recibidas[[#This Row],[%]]</f>
        <v>0</v>
      </c>
      <c r="I60" s="13">
        <f>Tabla_Recibidas[[#This Row],[BASE IMPONIBLE]]+Tabla_Recibidas[[#This Row],[CUOTA IVA]]</f>
        <v>0</v>
      </c>
      <c r="J60" s="34" t="str">
        <f>TEXT(Tabla_Emitidas[[#This Row],[FECHA]],"MMMM")</f>
        <v>enero</v>
      </c>
    </row>
    <row r="61" spans="2:10" x14ac:dyDescent="0.3">
      <c r="B61" s="6"/>
      <c r="C61" s="7"/>
      <c r="F61" s="8"/>
      <c r="G61" s="15"/>
      <c r="H61" s="43">
        <f>Tabla_Recibidas[[#This Row],[BASE IMPONIBLE]]*Tabla_Recibidas[[#This Row],[%]]</f>
        <v>0</v>
      </c>
      <c r="I61" s="13">
        <f>Tabla_Recibidas[[#This Row],[BASE IMPONIBLE]]+Tabla_Recibidas[[#This Row],[CUOTA IVA]]</f>
        <v>0</v>
      </c>
      <c r="J61" s="34" t="str">
        <f>TEXT(Tabla_Emitidas[[#This Row],[FECHA]],"MMMM")</f>
        <v>enero</v>
      </c>
    </row>
    <row r="62" spans="2:10" x14ac:dyDescent="0.3">
      <c r="B62" s="6"/>
      <c r="C62" s="7"/>
      <c r="F62" s="8"/>
      <c r="G62" s="15"/>
      <c r="H62" s="43">
        <f>Tabla_Recibidas[[#This Row],[BASE IMPONIBLE]]*Tabla_Recibidas[[#This Row],[%]]</f>
        <v>0</v>
      </c>
      <c r="I62" s="13">
        <f>Tabla_Recibidas[[#This Row],[BASE IMPONIBLE]]+Tabla_Recibidas[[#This Row],[CUOTA IVA]]</f>
        <v>0</v>
      </c>
      <c r="J62" s="34" t="str">
        <f>TEXT(Tabla_Emitidas[[#This Row],[FECHA]],"MMMM")</f>
        <v>enero</v>
      </c>
    </row>
    <row r="63" spans="2:10" x14ac:dyDescent="0.3">
      <c r="B63" s="6"/>
      <c r="C63" s="7"/>
      <c r="F63" s="8"/>
      <c r="G63" s="15"/>
      <c r="H63" s="43">
        <f>Tabla_Recibidas[[#This Row],[BASE IMPONIBLE]]*Tabla_Recibidas[[#This Row],[%]]</f>
        <v>0</v>
      </c>
      <c r="I63" s="13">
        <f>Tabla_Recibidas[[#This Row],[BASE IMPONIBLE]]+Tabla_Recibidas[[#This Row],[CUOTA IVA]]</f>
        <v>0</v>
      </c>
      <c r="J63" s="34" t="str">
        <f>TEXT(Tabla_Emitidas[[#This Row],[FECHA]],"MMMM")</f>
        <v>enero</v>
      </c>
    </row>
    <row r="64" spans="2:10" x14ac:dyDescent="0.3">
      <c r="B64" s="6"/>
      <c r="C64" s="7"/>
      <c r="F64" s="8"/>
      <c r="G64" s="15"/>
      <c r="H64" s="43">
        <f>Tabla_Recibidas[[#This Row],[BASE IMPONIBLE]]*Tabla_Recibidas[[#This Row],[%]]</f>
        <v>0</v>
      </c>
      <c r="I64" s="13">
        <f>Tabla_Recibidas[[#This Row],[BASE IMPONIBLE]]+Tabla_Recibidas[[#This Row],[CUOTA IVA]]</f>
        <v>0</v>
      </c>
      <c r="J64" s="34" t="str">
        <f>TEXT(Tabla_Emitidas[[#This Row],[FECHA]],"MMMM")</f>
        <v>enero</v>
      </c>
    </row>
    <row r="65" spans="2:10" x14ac:dyDescent="0.3">
      <c r="B65" s="6"/>
      <c r="C65" s="7"/>
      <c r="F65" s="8"/>
      <c r="G65" s="15"/>
      <c r="H65" s="43">
        <f>Tabla_Recibidas[[#This Row],[BASE IMPONIBLE]]*Tabla_Recibidas[[#This Row],[%]]</f>
        <v>0</v>
      </c>
      <c r="I65" s="13">
        <f>Tabla_Recibidas[[#This Row],[BASE IMPONIBLE]]+Tabla_Recibidas[[#This Row],[CUOTA IVA]]</f>
        <v>0</v>
      </c>
      <c r="J65" s="34" t="str">
        <f>TEXT(Tabla_Emitidas[[#This Row],[FECHA]],"MMMM")</f>
        <v>enero</v>
      </c>
    </row>
    <row r="66" spans="2:10" x14ac:dyDescent="0.3">
      <c r="B66" s="6"/>
      <c r="C66" s="7"/>
      <c r="F66" s="8"/>
      <c r="G66" s="15"/>
      <c r="H66" s="43">
        <f>Tabla_Recibidas[[#This Row],[BASE IMPONIBLE]]*Tabla_Recibidas[[#This Row],[%]]</f>
        <v>0</v>
      </c>
      <c r="I66" s="13">
        <f>Tabla_Recibidas[[#This Row],[BASE IMPONIBLE]]+Tabla_Recibidas[[#This Row],[CUOTA IVA]]</f>
        <v>0</v>
      </c>
      <c r="J66" s="34" t="str">
        <f>TEXT(Tabla_Emitidas[[#This Row],[FECHA]],"MMMM")</f>
        <v>enero</v>
      </c>
    </row>
    <row r="67" spans="2:10" x14ac:dyDescent="0.3">
      <c r="B67" s="6"/>
      <c r="C67" s="7"/>
      <c r="F67" s="8"/>
      <c r="G67" s="15"/>
      <c r="H67" s="43">
        <f>Tabla_Recibidas[[#This Row],[BASE IMPONIBLE]]*Tabla_Recibidas[[#This Row],[%]]</f>
        <v>0</v>
      </c>
      <c r="I67" s="13">
        <f>Tabla_Recibidas[[#This Row],[BASE IMPONIBLE]]+Tabla_Recibidas[[#This Row],[CUOTA IVA]]</f>
        <v>0</v>
      </c>
      <c r="J67" s="34" t="str">
        <f>TEXT(Tabla_Emitidas[[#This Row],[FECHA]],"MMMM")</f>
        <v>enero</v>
      </c>
    </row>
    <row r="68" spans="2:10" x14ac:dyDescent="0.3">
      <c r="B68" s="6"/>
      <c r="C68" s="7"/>
      <c r="F68" s="8"/>
      <c r="G68" s="15"/>
      <c r="H68" s="43">
        <f>Tabla_Recibidas[[#This Row],[BASE IMPONIBLE]]*Tabla_Recibidas[[#This Row],[%]]</f>
        <v>0</v>
      </c>
      <c r="I68" s="13">
        <f>Tabla_Recibidas[[#This Row],[BASE IMPONIBLE]]+Tabla_Recibidas[[#This Row],[CUOTA IVA]]</f>
        <v>0</v>
      </c>
      <c r="J68" s="34" t="str">
        <f>TEXT(Tabla_Emitidas[[#This Row],[FECHA]],"MMMM")</f>
        <v>enero</v>
      </c>
    </row>
    <row r="69" spans="2:10" x14ac:dyDescent="0.3">
      <c r="B69" s="6"/>
      <c r="C69" s="7"/>
      <c r="F69" s="8"/>
      <c r="G69" s="15"/>
      <c r="H69" s="43">
        <f>Tabla_Recibidas[[#This Row],[BASE IMPONIBLE]]*Tabla_Recibidas[[#This Row],[%]]</f>
        <v>0</v>
      </c>
      <c r="I69" s="13">
        <f>Tabla_Recibidas[[#This Row],[BASE IMPONIBLE]]+Tabla_Recibidas[[#This Row],[CUOTA IVA]]</f>
        <v>0</v>
      </c>
      <c r="J69" s="34" t="str">
        <f>TEXT(Tabla_Emitidas[[#This Row],[FECHA]],"MMMM")</f>
        <v>enero</v>
      </c>
    </row>
    <row r="70" spans="2:10" x14ac:dyDescent="0.3">
      <c r="B70" s="6"/>
      <c r="C70" s="7"/>
      <c r="F70" s="8"/>
      <c r="G70" s="15"/>
      <c r="H70" s="43">
        <f>Tabla_Recibidas[[#This Row],[BASE IMPONIBLE]]*Tabla_Recibidas[[#This Row],[%]]</f>
        <v>0</v>
      </c>
      <c r="I70" s="13">
        <f>Tabla_Recibidas[[#This Row],[BASE IMPONIBLE]]+Tabla_Recibidas[[#This Row],[CUOTA IVA]]</f>
        <v>0</v>
      </c>
      <c r="J70" s="34" t="str">
        <f>TEXT(Tabla_Emitidas[[#This Row],[FECHA]],"MMMM")</f>
        <v>enero</v>
      </c>
    </row>
    <row r="71" spans="2:10" x14ac:dyDescent="0.3">
      <c r="B71" s="6"/>
      <c r="C71" s="7"/>
      <c r="F71" s="8"/>
      <c r="G71" s="15"/>
      <c r="H71" s="43">
        <f>Tabla_Recibidas[[#This Row],[BASE IMPONIBLE]]*Tabla_Recibidas[[#This Row],[%]]</f>
        <v>0</v>
      </c>
      <c r="I71" s="13">
        <f>Tabla_Recibidas[[#This Row],[BASE IMPONIBLE]]+Tabla_Recibidas[[#This Row],[CUOTA IVA]]</f>
        <v>0</v>
      </c>
      <c r="J71" s="34" t="str">
        <f>TEXT(Tabla_Emitidas[[#This Row],[FECHA]],"MMMM")</f>
        <v>enero</v>
      </c>
    </row>
    <row r="72" spans="2:10" x14ac:dyDescent="0.3">
      <c r="B72" s="6"/>
      <c r="C72" s="7"/>
      <c r="F72" s="8"/>
      <c r="G72" s="15"/>
      <c r="H72" s="43">
        <f>Tabla_Recibidas[[#This Row],[BASE IMPONIBLE]]*Tabla_Recibidas[[#This Row],[%]]</f>
        <v>0</v>
      </c>
      <c r="I72" s="13">
        <f>Tabla_Recibidas[[#This Row],[BASE IMPONIBLE]]+Tabla_Recibidas[[#This Row],[CUOTA IVA]]</f>
        <v>0</v>
      </c>
      <c r="J72" s="34" t="str">
        <f>TEXT(Tabla_Emitidas[[#This Row],[FECHA]],"MMMM")</f>
        <v>enero</v>
      </c>
    </row>
    <row r="73" spans="2:10" x14ac:dyDescent="0.3">
      <c r="B73" s="6"/>
      <c r="C73" s="7"/>
      <c r="F73" s="8"/>
      <c r="G73" s="15"/>
      <c r="H73" s="43">
        <f>Tabla_Recibidas[[#This Row],[BASE IMPONIBLE]]*Tabla_Recibidas[[#This Row],[%]]</f>
        <v>0</v>
      </c>
      <c r="I73" s="13">
        <f>Tabla_Recibidas[[#This Row],[BASE IMPONIBLE]]+Tabla_Recibidas[[#This Row],[CUOTA IVA]]</f>
        <v>0</v>
      </c>
      <c r="J73" s="34" t="str">
        <f>TEXT(Tabla_Emitidas[[#This Row],[FECHA]],"MMMM")</f>
        <v>enero</v>
      </c>
    </row>
    <row r="74" spans="2:10" x14ac:dyDescent="0.3">
      <c r="B74" s="6"/>
      <c r="C74" s="7"/>
      <c r="F74" s="8"/>
      <c r="G74" s="15"/>
      <c r="H74" s="43">
        <f>Tabla_Recibidas[[#This Row],[BASE IMPONIBLE]]*Tabla_Recibidas[[#This Row],[%]]</f>
        <v>0</v>
      </c>
      <c r="I74" s="13">
        <f>Tabla_Recibidas[[#This Row],[BASE IMPONIBLE]]+Tabla_Recibidas[[#This Row],[CUOTA IVA]]</f>
        <v>0</v>
      </c>
      <c r="J74" s="34" t="str">
        <f>TEXT(Tabla_Emitidas[[#This Row],[FECHA]],"MMMM")</f>
        <v>enero</v>
      </c>
    </row>
    <row r="75" spans="2:10" x14ac:dyDescent="0.3">
      <c r="B75" s="6"/>
      <c r="C75" s="7"/>
      <c r="F75" s="8"/>
      <c r="G75" s="15"/>
      <c r="H75" s="43">
        <f>Tabla_Recibidas[[#This Row],[BASE IMPONIBLE]]*Tabla_Recibidas[[#This Row],[%]]</f>
        <v>0</v>
      </c>
      <c r="I75" s="13">
        <f>Tabla_Recibidas[[#This Row],[BASE IMPONIBLE]]+Tabla_Recibidas[[#This Row],[CUOTA IVA]]</f>
        <v>0</v>
      </c>
      <c r="J75" s="34" t="str">
        <f>TEXT(Tabla_Emitidas[[#This Row],[FECHA]],"MMMM")</f>
        <v>enero</v>
      </c>
    </row>
    <row r="76" spans="2:10" x14ac:dyDescent="0.3">
      <c r="B76" s="6"/>
      <c r="C76" s="7"/>
      <c r="F76" s="8"/>
      <c r="G76" s="15"/>
      <c r="H76" s="43">
        <f>Tabla_Recibidas[[#This Row],[BASE IMPONIBLE]]*Tabla_Recibidas[[#This Row],[%]]</f>
        <v>0</v>
      </c>
      <c r="I76" s="13">
        <f>Tabla_Recibidas[[#This Row],[BASE IMPONIBLE]]+Tabla_Recibidas[[#This Row],[CUOTA IVA]]</f>
        <v>0</v>
      </c>
      <c r="J76" s="34" t="str">
        <f>TEXT(Tabla_Emitidas[[#This Row],[FECHA]],"MMMM")</f>
        <v>enero</v>
      </c>
    </row>
    <row r="77" spans="2:10" x14ac:dyDescent="0.3">
      <c r="B77" s="6"/>
      <c r="C77" s="7"/>
      <c r="F77" s="8"/>
      <c r="G77" s="15"/>
      <c r="H77" s="43">
        <f>Tabla_Recibidas[[#This Row],[BASE IMPONIBLE]]*Tabla_Recibidas[[#This Row],[%]]</f>
        <v>0</v>
      </c>
      <c r="I77" s="13">
        <f>Tabla_Recibidas[[#This Row],[BASE IMPONIBLE]]+Tabla_Recibidas[[#This Row],[CUOTA IVA]]</f>
        <v>0</v>
      </c>
      <c r="J77" s="34" t="str">
        <f>TEXT(Tabla_Emitidas[[#This Row],[FECHA]],"MMMM")</f>
        <v>enero</v>
      </c>
    </row>
    <row r="78" spans="2:10" x14ac:dyDescent="0.3">
      <c r="B78" s="6"/>
      <c r="C78" s="7"/>
      <c r="F78" s="8"/>
      <c r="G78" s="15"/>
      <c r="H78" s="43">
        <f>Tabla_Recibidas[[#This Row],[BASE IMPONIBLE]]*Tabla_Recibidas[[#This Row],[%]]</f>
        <v>0</v>
      </c>
      <c r="I78" s="13">
        <f>Tabla_Recibidas[[#This Row],[BASE IMPONIBLE]]+Tabla_Recibidas[[#This Row],[CUOTA IVA]]</f>
        <v>0</v>
      </c>
      <c r="J78" s="34" t="str">
        <f>TEXT(Tabla_Emitidas[[#This Row],[FECHA]],"MMMM")</f>
        <v>enero</v>
      </c>
    </row>
    <row r="79" spans="2:10" x14ac:dyDescent="0.3">
      <c r="B79" s="6"/>
      <c r="C79" s="7"/>
      <c r="F79" s="8"/>
      <c r="G79" s="15"/>
      <c r="H79" s="43">
        <f>Tabla_Recibidas[[#This Row],[BASE IMPONIBLE]]*Tabla_Recibidas[[#This Row],[%]]</f>
        <v>0</v>
      </c>
      <c r="I79" s="13">
        <f>Tabla_Recibidas[[#This Row],[BASE IMPONIBLE]]+Tabla_Recibidas[[#This Row],[CUOTA IVA]]</f>
        <v>0</v>
      </c>
      <c r="J79" s="34" t="str">
        <f>TEXT(Tabla_Emitidas[[#This Row],[FECHA]],"MMMM")</f>
        <v>enero</v>
      </c>
    </row>
    <row r="80" spans="2:10" x14ac:dyDescent="0.3">
      <c r="B80" s="6"/>
      <c r="C80" s="7"/>
      <c r="F80" s="8"/>
      <c r="G80" s="15"/>
      <c r="H80" s="43">
        <f>Tabla_Recibidas[[#This Row],[BASE IMPONIBLE]]*Tabla_Recibidas[[#This Row],[%]]</f>
        <v>0</v>
      </c>
      <c r="I80" s="13">
        <f>Tabla_Recibidas[[#This Row],[BASE IMPONIBLE]]+Tabla_Recibidas[[#This Row],[CUOTA IVA]]</f>
        <v>0</v>
      </c>
      <c r="J80" s="34" t="str">
        <f>TEXT(Tabla_Emitidas[[#This Row],[FECHA]],"MMMM")</f>
        <v>enero</v>
      </c>
    </row>
    <row r="81" spans="2:10" x14ac:dyDescent="0.3">
      <c r="B81" s="6"/>
      <c r="C81" s="7"/>
      <c r="F81" s="8"/>
      <c r="G81" s="15"/>
      <c r="H81" s="43">
        <f>Tabla_Recibidas[[#This Row],[BASE IMPONIBLE]]*Tabla_Recibidas[[#This Row],[%]]</f>
        <v>0</v>
      </c>
      <c r="I81" s="13">
        <f>Tabla_Recibidas[[#This Row],[BASE IMPONIBLE]]+Tabla_Recibidas[[#This Row],[CUOTA IVA]]</f>
        <v>0</v>
      </c>
      <c r="J81" s="34" t="str">
        <f>TEXT(Tabla_Emitidas[[#This Row],[FECHA]],"MMMM")</f>
        <v>enero</v>
      </c>
    </row>
    <row r="82" spans="2:10" x14ac:dyDescent="0.3">
      <c r="B82" s="6"/>
      <c r="C82" s="7"/>
      <c r="F82" s="8"/>
      <c r="G82" s="15"/>
      <c r="H82" s="43">
        <f>Tabla_Recibidas[[#This Row],[BASE IMPONIBLE]]*Tabla_Recibidas[[#This Row],[%]]</f>
        <v>0</v>
      </c>
      <c r="I82" s="13">
        <f>Tabla_Recibidas[[#This Row],[BASE IMPONIBLE]]+Tabla_Recibidas[[#This Row],[CUOTA IVA]]</f>
        <v>0</v>
      </c>
      <c r="J82" s="34" t="str">
        <f>TEXT(Tabla_Emitidas[[#This Row],[FECHA]],"MMMM")</f>
        <v>enero</v>
      </c>
    </row>
    <row r="83" spans="2:10" x14ac:dyDescent="0.3">
      <c r="B83" s="6"/>
      <c r="C83" s="7"/>
      <c r="F83" s="8"/>
      <c r="G83" s="15"/>
      <c r="H83" s="43">
        <f>Tabla_Recibidas[[#This Row],[BASE IMPONIBLE]]*Tabla_Recibidas[[#This Row],[%]]</f>
        <v>0</v>
      </c>
      <c r="I83" s="13">
        <f>Tabla_Recibidas[[#This Row],[BASE IMPONIBLE]]+Tabla_Recibidas[[#This Row],[CUOTA IVA]]</f>
        <v>0</v>
      </c>
      <c r="J83" s="34" t="str">
        <f>TEXT(Tabla_Emitidas[[#This Row],[FECHA]],"MMMM")</f>
        <v>enero</v>
      </c>
    </row>
    <row r="84" spans="2:10" x14ac:dyDescent="0.3">
      <c r="B84" s="6"/>
      <c r="C84" s="7"/>
      <c r="F84" s="8"/>
      <c r="G84" s="15"/>
      <c r="H84" s="43">
        <f>Tabla_Recibidas[[#This Row],[BASE IMPONIBLE]]*Tabla_Recibidas[[#This Row],[%]]</f>
        <v>0</v>
      </c>
      <c r="I84" s="13">
        <f>Tabla_Recibidas[[#This Row],[BASE IMPONIBLE]]+Tabla_Recibidas[[#This Row],[CUOTA IVA]]</f>
        <v>0</v>
      </c>
      <c r="J84" s="34" t="str">
        <f>TEXT(Tabla_Emitidas[[#This Row],[FECHA]],"MMMM")</f>
        <v>enero</v>
      </c>
    </row>
    <row r="85" spans="2:10" x14ac:dyDescent="0.3">
      <c r="B85" s="6"/>
      <c r="C85" s="7"/>
      <c r="F85" s="8"/>
      <c r="G85" s="15"/>
      <c r="H85" s="43">
        <f>Tabla_Recibidas[[#This Row],[BASE IMPONIBLE]]*Tabla_Recibidas[[#This Row],[%]]</f>
        <v>0</v>
      </c>
      <c r="I85" s="13">
        <f>Tabla_Recibidas[[#This Row],[BASE IMPONIBLE]]+Tabla_Recibidas[[#This Row],[CUOTA IVA]]</f>
        <v>0</v>
      </c>
      <c r="J85" s="34" t="str">
        <f>TEXT(Tabla_Emitidas[[#This Row],[FECHA]],"MMMM")</f>
        <v>enero</v>
      </c>
    </row>
    <row r="86" spans="2:10" x14ac:dyDescent="0.3">
      <c r="B86" s="6"/>
      <c r="C86" s="7"/>
      <c r="F86" s="8"/>
      <c r="G86" s="15"/>
      <c r="H86" s="43">
        <f>Tabla_Recibidas[[#This Row],[BASE IMPONIBLE]]*Tabla_Recibidas[[#This Row],[%]]</f>
        <v>0</v>
      </c>
      <c r="I86" s="13">
        <f>Tabla_Recibidas[[#This Row],[BASE IMPONIBLE]]+Tabla_Recibidas[[#This Row],[CUOTA IVA]]</f>
        <v>0</v>
      </c>
      <c r="J86" s="34" t="str">
        <f>TEXT(Tabla_Emitidas[[#This Row],[FECHA]],"MMMM")</f>
        <v>enero</v>
      </c>
    </row>
    <row r="87" spans="2:10" x14ac:dyDescent="0.3">
      <c r="B87" s="6"/>
      <c r="C87" s="7"/>
      <c r="F87" s="8"/>
      <c r="G87" s="15"/>
      <c r="H87" s="43">
        <f>Tabla_Recibidas[[#This Row],[BASE IMPONIBLE]]*Tabla_Recibidas[[#This Row],[%]]</f>
        <v>0</v>
      </c>
      <c r="I87" s="13">
        <f>Tabla_Recibidas[[#This Row],[BASE IMPONIBLE]]+Tabla_Recibidas[[#This Row],[CUOTA IVA]]</f>
        <v>0</v>
      </c>
      <c r="J87" s="34" t="str">
        <f>TEXT(Tabla_Emitidas[[#This Row],[FECHA]],"MMMM")</f>
        <v>enero</v>
      </c>
    </row>
    <row r="88" spans="2:10" x14ac:dyDescent="0.3">
      <c r="B88" s="6"/>
      <c r="C88" s="7"/>
      <c r="F88" s="8"/>
      <c r="G88" s="15"/>
      <c r="H88" s="43">
        <f>Tabla_Recibidas[[#This Row],[BASE IMPONIBLE]]*Tabla_Recibidas[[#This Row],[%]]</f>
        <v>0</v>
      </c>
      <c r="I88" s="13">
        <f>Tabla_Recibidas[[#This Row],[BASE IMPONIBLE]]+Tabla_Recibidas[[#This Row],[CUOTA IVA]]</f>
        <v>0</v>
      </c>
      <c r="J88" s="34" t="str">
        <f>TEXT(Tabla_Emitidas[[#This Row],[FECHA]],"MMMM")</f>
        <v>enero</v>
      </c>
    </row>
    <row r="89" spans="2:10" x14ac:dyDescent="0.3">
      <c r="B89" s="6"/>
      <c r="C89" s="7"/>
      <c r="F89" s="8"/>
      <c r="G89" s="15"/>
      <c r="H89" s="43">
        <f>Tabla_Recibidas[[#This Row],[BASE IMPONIBLE]]*Tabla_Recibidas[[#This Row],[%]]</f>
        <v>0</v>
      </c>
      <c r="I89" s="13">
        <f>Tabla_Recibidas[[#This Row],[BASE IMPONIBLE]]+Tabla_Recibidas[[#This Row],[CUOTA IVA]]</f>
        <v>0</v>
      </c>
      <c r="J89" s="34" t="str">
        <f>TEXT(Tabla_Emitidas[[#This Row],[FECHA]],"MMMM")</f>
        <v>enero</v>
      </c>
    </row>
    <row r="90" spans="2:10" x14ac:dyDescent="0.3">
      <c r="B90" s="6"/>
      <c r="C90" s="7"/>
      <c r="F90" s="8"/>
      <c r="G90" s="15"/>
      <c r="H90" s="43">
        <f>Tabla_Recibidas[[#This Row],[BASE IMPONIBLE]]*Tabla_Recibidas[[#This Row],[%]]</f>
        <v>0</v>
      </c>
      <c r="I90" s="13">
        <f>Tabla_Recibidas[[#This Row],[BASE IMPONIBLE]]+Tabla_Recibidas[[#This Row],[CUOTA IVA]]</f>
        <v>0</v>
      </c>
      <c r="J90" s="34" t="str">
        <f>TEXT(Tabla_Emitidas[[#This Row],[FECHA]],"MMMM")</f>
        <v>enero</v>
      </c>
    </row>
    <row r="91" spans="2:10" x14ac:dyDescent="0.3">
      <c r="B91" s="6"/>
      <c r="C91" s="7"/>
      <c r="F91" s="8"/>
      <c r="G91" s="15"/>
      <c r="H91" s="43">
        <f>Tabla_Recibidas[[#This Row],[BASE IMPONIBLE]]*Tabla_Recibidas[[#This Row],[%]]</f>
        <v>0</v>
      </c>
      <c r="I91" s="13">
        <f>Tabla_Recibidas[[#This Row],[BASE IMPONIBLE]]+Tabla_Recibidas[[#This Row],[CUOTA IVA]]</f>
        <v>0</v>
      </c>
      <c r="J91" s="34" t="str">
        <f>TEXT(Tabla_Emitidas[[#This Row],[FECHA]],"MMMM")</f>
        <v>enero</v>
      </c>
    </row>
    <row r="92" spans="2:10" x14ac:dyDescent="0.3">
      <c r="B92" s="6"/>
      <c r="C92" s="7"/>
      <c r="F92" s="8"/>
      <c r="G92" s="15"/>
      <c r="H92" s="43">
        <f>Tabla_Recibidas[[#This Row],[BASE IMPONIBLE]]*Tabla_Recibidas[[#This Row],[%]]</f>
        <v>0</v>
      </c>
      <c r="I92" s="13">
        <f>Tabla_Recibidas[[#This Row],[BASE IMPONIBLE]]+Tabla_Recibidas[[#This Row],[CUOTA IVA]]</f>
        <v>0</v>
      </c>
      <c r="J92" s="34" t="str">
        <f>TEXT(Tabla_Emitidas[[#This Row],[FECHA]],"MMMM")</f>
        <v>enero</v>
      </c>
    </row>
    <row r="93" spans="2:10" x14ac:dyDescent="0.3">
      <c r="B93" s="6"/>
      <c r="C93" s="7"/>
      <c r="F93" s="8"/>
      <c r="G93" s="15"/>
      <c r="H93" s="43">
        <f>Tabla_Recibidas[[#This Row],[BASE IMPONIBLE]]*Tabla_Recibidas[[#This Row],[%]]</f>
        <v>0</v>
      </c>
      <c r="I93" s="13">
        <f>Tabla_Recibidas[[#This Row],[BASE IMPONIBLE]]+Tabla_Recibidas[[#This Row],[CUOTA IVA]]</f>
        <v>0</v>
      </c>
      <c r="J93" s="34" t="str">
        <f>TEXT(Tabla_Emitidas[[#This Row],[FECHA]],"MMMM")</f>
        <v>enero</v>
      </c>
    </row>
    <row r="94" spans="2:10" x14ac:dyDescent="0.3">
      <c r="B94" s="6"/>
      <c r="C94" s="7"/>
      <c r="F94" s="8"/>
      <c r="G94" s="15"/>
      <c r="H94" s="43">
        <f>Tabla_Recibidas[[#This Row],[BASE IMPONIBLE]]*Tabla_Recibidas[[#This Row],[%]]</f>
        <v>0</v>
      </c>
      <c r="I94" s="13">
        <f>Tabla_Recibidas[[#This Row],[BASE IMPONIBLE]]+Tabla_Recibidas[[#This Row],[CUOTA IVA]]</f>
        <v>0</v>
      </c>
      <c r="J94" s="34" t="str">
        <f>TEXT(Tabla_Emitidas[[#This Row],[FECHA]],"MMMM")</f>
        <v>enero</v>
      </c>
    </row>
    <row r="95" spans="2:10" x14ac:dyDescent="0.3">
      <c r="B95" s="6"/>
      <c r="C95" s="7"/>
      <c r="F95" s="8"/>
      <c r="G95" s="15"/>
      <c r="H95" s="43">
        <f>Tabla_Recibidas[[#This Row],[BASE IMPONIBLE]]*Tabla_Recibidas[[#This Row],[%]]</f>
        <v>0</v>
      </c>
      <c r="I95" s="13">
        <f>Tabla_Recibidas[[#This Row],[BASE IMPONIBLE]]+Tabla_Recibidas[[#This Row],[CUOTA IVA]]</f>
        <v>0</v>
      </c>
      <c r="J95" s="34" t="str">
        <f>TEXT(Tabla_Emitidas[[#This Row],[FECHA]],"MMMM")</f>
        <v>enero</v>
      </c>
    </row>
    <row r="96" spans="2:10" x14ac:dyDescent="0.3">
      <c r="B96" s="6"/>
      <c r="C96" s="7"/>
      <c r="F96" s="8"/>
      <c r="G96" s="15"/>
      <c r="H96" s="43">
        <f>Tabla_Recibidas[[#This Row],[BASE IMPONIBLE]]*Tabla_Recibidas[[#This Row],[%]]</f>
        <v>0</v>
      </c>
      <c r="I96" s="13">
        <f>Tabla_Recibidas[[#This Row],[BASE IMPONIBLE]]+Tabla_Recibidas[[#This Row],[CUOTA IVA]]</f>
        <v>0</v>
      </c>
      <c r="J96" s="34" t="str">
        <f>TEXT(Tabla_Emitidas[[#This Row],[FECHA]],"MMMM")</f>
        <v>enero</v>
      </c>
    </row>
    <row r="97" spans="2:10" x14ac:dyDescent="0.3">
      <c r="B97" s="6"/>
      <c r="C97" s="7"/>
      <c r="F97" s="8"/>
      <c r="G97" s="15"/>
      <c r="H97" s="43">
        <f>Tabla_Recibidas[[#This Row],[BASE IMPONIBLE]]*Tabla_Recibidas[[#This Row],[%]]</f>
        <v>0</v>
      </c>
      <c r="I97" s="13">
        <f>Tabla_Recibidas[[#This Row],[BASE IMPONIBLE]]+Tabla_Recibidas[[#This Row],[CUOTA IVA]]</f>
        <v>0</v>
      </c>
      <c r="J97" s="34" t="str">
        <f>TEXT(Tabla_Emitidas[[#This Row],[FECHA]],"MMMM")</f>
        <v>enero</v>
      </c>
    </row>
    <row r="98" spans="2:10" x14ac:dyDescent="0.3">
      <c r="B98" s="6"/>
      <c r="C98" s="7"/>
      <c r="F98" s="8"/>
      <c r="G98" s="15"/>
      <c r="H98" s="43">
        <f>Tabla_Recibidas[[#This Row],[BASE IMPONIBLE]]*Tabla_Recibidas[[#This Row],[%]]</f>
        <v>0</v>
      </c>
      <c r="I98" s="13">
        <f>Tabla_Recibidas[[#This Row],[BASE IMPONIBLE]]+Tabla_Recibidas[[#This Row],[CUOTA IVA]]</f>
        <v>0</v>
      </c>
      <c r="J98" s="34" t="str">
        <f>TEXT(Tabla_Emitidas[[#This Row],[FECHA]],"MMMM")</f>
        <v>enero</v>
      </c>
    </row>
    <row r="99" spans="2:10" x14ac:dyDescent="0.3">
      <c r="B99" s="6"/>
      <c r="C99" s="7"/>
      <c r="F99" s="8"/>
      <c r="G99" s="15"/>
      <c r="H99" s="43">
        <f>Tabla_Recibidas[[#This Row],[BASE IMPONIBLE]]*Tabla_Recibidas[[#This Row],[%]]</f>
        <v>0</v>
      </c>
      <c r="I99" s="13">
        <f>Tabla_Recibidas[[#This Row],[BASE IMPONIBLE]]+Tabla_Recibidas[[#This Row],[CUOTA IVA]]</f>
        <v>0</v>
      </c>
      <c r="J99" s="34" t="str">
        <f>TEXT(Tabla_Emitidas[[#This Row],[FECHA]],"MMMM")</f>
        <v>enero</v>
      </c>
    </row>
    <row r="100" spans="2:10" x14ac:dyDescent="0.3">
      <c r="B100" s="6"/>
      <c r="C100" s="7"/>
      <c r="F100" s="8"/>
      <c r="G100" s="15"/>
      <c r="H100" s="43">
        <f>Tabla_Recibidas[[#This Row],[BASE IMPONIBLE]]*Tabla_Recibidas[[#This Row],[%]]</f>
        <v>0</v>
      </c>
      <c r="I100" s="13">
        <f>Tabla_Recibidas[[#This Row],[BASE IMPONIBLE]]+Tabla_Recibidas[[#This Row],[CUOTA IVA]]</f>
        <v>0</v>
      </c>
      <c r="J100" s="34" t="str">
        <f>TEXT(Tabla_Emitidas[[#This Row],[FECHA]],"MMMM")</f>
        <v>enero</v>
      </c>
    </row>
    <row r="101" spans="2:10" x14ac:dyDescent="0.3">
      <c r="B101" s="6"/>
      <c r="C101" s="7"/>
      <c r="F101" s="8"/>
      <c r="G101" s="15"/>
      <c r="H101" s="43">
        <f>Tabla_Recibidas[[#This Row],[BASE IMPONIBLE]]*Tabla_Recibidas[[#This Row],[%]]</f>
        <v>0</v>
      </c>
      <c r="I101" s="13">
        <f>Tabla_Recibidas[[#This Row],[BASE IMPONIBLE]]+Tabla_Recibidas[[#This Row],[CUOTA IVA]]</f>
        <v>0</v>
      </c>
      <c r="J101" s="34" t="str">
        <f>TEXT(Tabla_Emitidas[[#This Row],[FECHA]],"MMMM")</f>
        <v>enero</v>
      </c>
    </row>
    <row r="102" spans="2:10" x14ac:dyDescent="0.3">
      <c r="B102" s="6"/>
      <c r="C102" s="7"/>
      <c r="F102" s="8"/>
      <c r="G102" s="15"/>
      <c r="H102" s="43">
        <f>Tabla_Recibidas[[#This Row],[BASE IMPONIBLE]]*Tabla_Recibidas[[#This Row],[%]]</f>
        <v>0</v>
      </c>
      <c r="I102" s="13">
        <f>Tabla_Recibidas[[#This Row],[BASE IMPONIBLE]]+Tabla_Recibidas[[#This Row],[CUOTA IVA]]</f>
        <v>0</v>
      </c>
      <c r="J102" s="34" t="str">
        <f>TEXT(Tabla_Emitidas[[#This Row],[FECHA]],"MMMM")</f>
        <v>enero</v>
      </c>
    </row>
    <row r="103" spans="2:10" x14ac:dyDescent="0.3">
      <c r="B103" s="6"/>
      <c r="C103" s="7"/>
      <c r="F103" s="8"/>
      <c r="G103" s="15"/>
      <c r="H103" s="43">
        <f>Tabla_Recibidas[[#This Row],[BASE IMPONIBLE]]*Tabla_Recibidas[[#This Row],[%]]</f>
        <v>0</v>
      </c>
      <c r="I103" s="13">
        <f>Tabla_Recibidas[[#This Row],[BASE IMPONIBLE]]+Tabla_Recibidas[[#This Row],[CUOTA IVA]]</f>
        <v>0</v>
      </c>
      <c r="J103" s="34" t="str">
        <f>TEXT(Tabla_Emitidas[[#This Row],[FECHA]],"MMMM")</f>
        <v>enero</v>
      </c>
    </row>
    <row r="104" spans="2:10" x14ac:dyDescent="0.3">
      <c r="B104" s="6"/>
      <c r="C104" s="7"/>
      <c r="F104" s="8"/>
      <c r="G104" s="15"/>
      <c r="H104" s="43">
        <f>Tabla_Recibidas[[#This Row],[BASE IMPONIBLE]]*Tabla_Recibidas[[#This Row],[%]]</f>
        <v>0</v>
      </c>
      <c r="I104" s="13">
        <f>Tabla_Recibidas[[#This Row],[BASE IMPONIBLE]]+Tabla_Recibidas[[#This Row],[CUOTA IVA]]</f>
        <v>0</v>
      </c>
      <c r="J104" s="34" t="str">
        <f>TEXT(Tabla_Emitidas[[#This Row],[FECHA]],"MMMM")</f>
        <v>enero</v>
      </c>
    </row>
    <row r="105" spans="2:10" x14ac:dyDescent="0.3">
      <c r="B105" s="6"/>
      <c r="C105" s="7"/>
      <c r="F105" s="8"/>
      <c r="G105" s="15"/>
      <c r="H105" s="43">
        <f>Tabla_Recibidas[[#This Row],[BASE IMPONIBLE]]*Tabla_Recibidas[[#This Row],[%]]</f>
        <v>0</v>
      </c>
      <c r="I105" s="13">
        <f>Tabla_Recibidas[[#This Row],[BASE IMPONIBLE]]+Tabla_Recibidas[[#This Row],[CUOTA IVA]]</f>
        <v>0</v>
      </c>
      <c r="J105" s="34" t="str">
        <f>TEXT(Tabla_Emitidas[[#This Row],[FECHA]],"MMMM")</f>
        <v>enero</v>
      </c>
    </row>
    <row r="106" spans="2:10" x14ac:dyDescent="0.3">
      <c r="B106" s="6"/>
      <c r="C106" s="7"/>
      <c r="F106" s="8"/>
      <c r="G106" s="15"/>
      <c r="H106" s="43">
        <f>Tabla_Recibidas[[#This Row],[BASE IMPONIBLE]]*Tabla_Recibidas[[#This Row],[%]]</f>
        <v>0</v>
      </c>
      <c r="I106" s="13">
        <f>Tabla_Recibidas[[#This Row],[BASE IMPONIBLE]]+Tabla_Recibidas[[#This Row],[CUOTA IVA]]</f>
        <v>0</v>
      </c>
      <c r="J106" s="34" t="str">
        <f>TEXT(Tabla_Emitidas[[#This Row],[FECHA]],"MMMM")</f>
        <v>enero</v>
      </c>
    </row>
    <row r="107" spans="2:10" x14ac:dyDescent="0.3">
      <c r="B107" s="6"/>
      <c r="C107" s="7"/>
      <c r="F107" s="8"/>
      <c r="G107" s="15"/>
      <c r="H107" s="43">
        <f>Tabla_Recibidas[[#This Row],[BASE IMPONIBLE]]*Tabla_Recibidas[[#This Row],[%]]</f>
        <v>0</v>
      </c>
      <c r="I107" s="13">
        <f>Tabla_Recibidas[[#This Row],[BASE IMPONIBLE]]+Tabla_Recibidas[[#This Row],[CUOTA IVA]]</f>
        <v>0</v>
      </c>
      <c r="J107" s="34" t="str">
        <f>TEXT(Tabla_Emitidas[[#This Row],[FECHA]],"MMMM")</f>
        <v>enero</v>
      </c>
    </row>
    <row r="108" spans="2:10" x14ac:dyDescent="0.3">
      <c r="B108" s="6"/>
      <c r="C108" s="7"/>
      <c r="F108" s="8"/>
      <c r="G108" s="15"/>
      <c r="H108" s="43">
        <f>Tabla_Recibidas[[#This Row],[BASE IMPONIBLE]]*Tabla_Recibidas[[#This Row],[%]]</f>
        <v>0</v>
      </c>
      <c r="I108" s="13">
        <f>Tabla_Recibidas[[#This Row],[BASE IMPONIBLE]]+Tabla_Recibidas[[#This Row],[CUOTA IVA]]</f>
        <v>0</v>
      </c>
      <c r="J108" s="34" t="str">
        <f>TEXT(Tabla_Emitidas[[#This Row],[FECHA]],"MMMM")</f>
        <v>enero</v>
      </c>
    </row>
    <row r="109" spans="2:10" x14ac:dyDescent="0.3">
      <c r="B109" s="6"/>
      <c r="C109" s="7"/>
      <c r="F109" s="8"/>
      <c r="G109" s="15"/>
      <c r="H109" s="43">
        <f>Tabla_Recibidas[[#This Row],[BASE IMPONIBLE]]*Tabla_Recibidas[[#This Row],[%]]</f>
        <v>0</v>
      </c>
      <c r="I109" s="13">
        <f>Tabla_Recibidas[[#This Row],[BASE IMPONIBLE]]+Tabla_Recibidas[[#This Row],[CUOTA IVA]]</f>
        <v>0</v>
      </c>
      <c r="J109" s="34" t="str">
        <f>TEXT(Tabla_Emitidas[[#This Row],[FECHA]],"MMMM")</f>
        <v>enero</v>
      </c>
    </row>
    <row r="110" spans="2:10" x14ac:dyDescent="0.3">
      <c r="B110" s="6"/>
      <c r="C110" s="7"/>
      <c r="F110" s="8"/>
      <c r="G110" s="15"/>
      <c r="H110" s="43">
        <f>Tabla_Recibidas[[#This Row],[BASE IMPONIBLE]]*Tabla_Recibidas[[#This Row],[%]]</f>
        <v>0</v>
      </c>
      <c r="I110" s="13">
        <f>Tabla_Recibidas[[#This Row],[BASE IMPONIBLE]]+Tabla_Recibidas[[#This Row],[CUOTA IVA]]</f>
        <v>0</v>
      </c>
      <c r="J110" s="34" t="str">
        <f>TEXT(Tabla_Emitidas[[#This Row],[FECHA]],"MMMM")</f>
        <v>enero</v>
      </c>
    </row>
    <row r="111" spans="2:10" x14ac:dyDescent="0.3">
      <c r="B111" s="6"/>
      <c r="C111" s="7"/>
      <c r="F111" s="8"/>
      <c r="G111" s="15"/>
      <c r="H111" s="43">
        <f>Tabla_Recibidas[[#This Row],[BASE IMPONIBLE]]*Tabla_Recibidas[[#This Row],[%]]</f>
        <v>0</v>
      </c>
      <c r="I111" s="13">
        <f>Tabla_Recibidas[[#This Row],[BASE IMPONIBLE]]+Tabla_Recibidas[[#This Row],[CUOTA IVA]]</f>
        <v>0</v>
      </c>
      <c r="J111" s="34" t="str">
        <f>TEXT(Tabla_Emitidas[[#This Row],[FECHA]],"MMMM")</f>
        <v>enero</v>
      </c>
    </row>
    <row r="112" spans="2:10" x14ac:dyDescent="0.3">
      <c r="B112" s="6"/>
      <c r="C112" s="7"/>
      <c r="F112" s="8"/>
      <c r="G112" s="15"/>
      <c r="H112" s="43">
        <f>Tabla_Recibidas[[#This Row],[BASE IMPONIBLE]]*Tabla_Recibidas[[#This Row],[%]]</f>
        <v>0</v>
      </c>
      <c r="I112" s="13">
        <f>Tabla_Recibidas[[#This Row],[BASE IMPONIBLE]]+Tabla_Recibidas[[#This Row],[CUOTA IVA]]</f>
        <v>0</v>
      </c>
      <c r="J112" s="34" t="str">
        <f>TEXT(Tabla_Emitidas[[#This Row],[FECHA]],"MMMM")</f>
        <v>enero</v>
      </c>
    </row>
    <row r="113" spans="2:10" x14ac:dyDescent="0.3">
      <c r="B113" s="6"/>
      <c r="C113" s="7"/>
      <c r="F113" s="8"/>
      <c r="G113" s="15"/>
      <c r="H113" s="43">
        <f>Tabla_Recibidas[[#This Row],[BASE IMPONIBLE]]*Tabla_Recibidas[[#This Row],[%]]</f>
        <v>0</v>
      </c>
      <c r="I113" s="13">
        <f>Tabla_Recibidas[[#This Row],[BASE IMPONIBLE]]+Tabla_Recibidas[[#This Row],[CUOTA IVA]]</f>
        <v>0</v>
      </c>
      <c r="J113" s="34" t="str">
        <f>TEXT(Tabla_Emitidas[[#This Row],[FECHA]],"MMMM")</f>
        <v>enero</v>
      </c>
    </row>
    <row r="114" spans="2:10" x14ac:dyDescent="0.3">
      <c r="B114" s="6"/>
      <c r="C114" s="7"/>
      <c r="F114" s="8"/>
      <c r="G114" s="15"/>
      <c r="H114" s="43">
        <f>Tabla_Recibidas[[#This Row],[BASE IMPONIBLE]]*Tabla_Recibidas[[#This Row],[%]]</f>
        <v>0</v>
      </c>
      <c r="I114" s="13">
        <f>Tabla_Recibidas[[#This Row],[BASE IMPONIBLE]]+Tabla_Recibidas[[#This Row],[CUOTA IVA]]</f>
        <v>0</v>
      </c>
      <c r="J114" s="34" t="str">
        <f>TEXT(Tabla_Emitidas[[#This Row],[FECHA]],"MMMM")</f>
        <v>enero</v>
      </c>
    </row>
    <row r="115" spans="2:10" x14ac:dyDescent="0.3">
      <c r="B115" s="6"/>
      <c r="C115" s="7"/>
      <c r="F115" s="8"/>
      <c r="G115" s="15"/>
      <c r="H115" s="43">
        <f>Tabla_Recibidas[[#This Row],[BASE IMPONIBLE]]*Tabla_Recibidas[[#This Row],[%]]</f>
        <v>0</v>
      </c>
      <c r="I115" s="13">
        <f>Tabla_Recibidas[[#This Row],[BASE IMPONIBLE]]+Tabla_Recibidas[[#This Row],[CUOTA IVA]]</f>
        <v>0</v>
      </c>
      <c r="J115" s="34" t="str">
        <f>TEXT(Tabla_Emitidas[[#This Row],[FECHA]],"MMMM")</f>
        <v>enero</v>
      </c>
    </row>
    <row r="116" spans="2:10" x14ac:dyDescent="0.3">
      <c r="B116" s="6"/>
      <c r="C116" s="7"/>
      <c r="F116" s="8"/>
      <c r="G116" s="15"/>
      <c r="H116" s="43">
        <f>Tabla_Recibidas[[#This Row],[BASE IMPONIBLE]]*Tabla_Recibidas[[#This Row],[%]]</f>
        <v>0</v>
      </c>
      <c r="I116" s="13">
        <f>Tabla_Recibidas[[#This Row],[BASE IMPONIBLE]]+Tabla_Recibidas[[#This Row],[CUOTA IVA]]</f>
        <v>0</v>
      </c>
      <c r="J116" s="34" t="str">
        <f>TEXT(Tabla_Emitidas[[#This Row],[FECHA]],"MMMM")</f>
        <v>enero</v>
      </c>
    </row>
    <row r="117" spans="2:10" x14ac:dyDescent="0.3">
      <c r="B117" s="6"/>
      <c r="C117" s="7"/>
      <c r="F117" s="8"/>
      <c r="G117" s="15"/>
      <c r="H117" s="43">
        <f>Tabla_Recibidas[[#This Row],[BASE IMPONIBLE]]*Tabla_Recibidas[[#This Row],[%]]</f>
        <v>0</v>
      </c>
      <c r="I117" s="13">
        <f>Tabla_Recibidas[[#This Row],[BASE IMPONIBLE]]+Tabla_Recibidas[[#This Row],[CUOTA IVA]]</f>
        <v>0</v>
      </c>
      <c r="J117" s="34" t="str">
        <f>TEXT(Tabla_Emitidas[[#This Row],[FECHA]],"MMMM")</f>
        <v>enero</v>
      </c>
    </row>
    <row r="118" spans="2:10" x14ac:dyDescent="0.3">
      <c r="B118" s="6"/>
      <c r="C118" s="7"/>
      <c r="F118" s="8"/>
      <c r="G118" s="15"/>
      <c r="H118" s="43">
        <f>Tabla_Recibidas[[#This Row],[BASE IMPONIBLE]]*Tabla_Recibidas[[#This Row],[%]]</f>
        <v>0</v>
      </c>
      <c r="I118" s="13">
        <f>Tabla_Recibidas[[#This Row],[BASE IMPONIBLE]]+Tabla_Recibidas[[#This Row],[CUOTA IVA]]</f>
        <v>0</v>
      </c>
      <c r="J118" s="34" t="str">
        <f>TEXT(Tabla_Emitidas[[#This Row],[FECHA]],"MMMM")</f>
        <v>enero</v>
      </c>
    </row>
    <row r="119" spans="2:10" x14ac:dyDescent="0.3">
      <c r="B119" s="6"/>
      <c r="C119" s="7"/>
      <c r="F119" s="8"/>
      <c r="G119" s="15"/>
      <c r="H119" s="43">
        <f>Tabla_Recibidas[[#This Row],[BASE IMPONIBLE]]*Tabla_Recibidas[[#This Row],[%]]</f>
        <v>0</v>
      </c>
      <c r="I119" s="13">
        <f>Tabla_Recibidas[[#This Row],[BASE IMPONIBLE]]+Tabla_Recibidas[[#This Row],[CUOTA IVA]]</f>
        <v>0</v>
      </c>
      <c r="J119" s="34" t="str">
        <f>TEXT(Tabla_Emitidas[[#This Row],[FECHA]],"MMMM")</f>
        <v>enero</v>
      </c>
    </row>
    <row r="120" spans="2:10" x14ac:dyDescent="0.3">
      <c r="B120" s="6"/>
      <c r="C120" s="7"/>
      <c r="F120" s="8"/>
      <c r="G120" s="15"/>
      <c r="H120" s="43">
        <f>Tabla_Recibidas[[#This Row],[BASE IMPONIBLE]]*Tabla_Recibidas[[#This Row],[%]]</f>
        <v>0</v>
      </c>
      <c r="I120" s="13">
        <f>Tabla_Recibidas[[#This Row],[BASE IMPONIBLE]]+Tabla_Recibidas[[#This Row],[CUOTA IVA]]</f>
        <v>0</v>
      </c>
      <c r="J120" s="34" t="str">
        <f>TEXT(Tabla_Emitidas[[#This Row],[FECHA]],"MMMM")</f>
        <v>enero</v>
      </c>
    </row>
    <row r="121" spans="2:10" x14ac:dyDescent="0.3">
      <c r="B121" s="6"/>
      <c r="C121" s="7"/>
      <c r="F121" s="8"/>
      <c r="G121" s="15"/>
      <c r="H121" s="43">
        <f>Tabla_Recibidas[[#This Row],[BASE IMPONIBLE]]*Tabla_Recibidas[[#This Row],[%]]</f>
        <v>0</v>
      </c>
      <c r="I121" s="13">
        <f>Tabla_Recibidas[[#This Row],[BASE IMPONIBLE]]+Tabla_Recibidas[[#This Row],[CUOTA IVA]]</f>
        <v>0</v>
      </c>
      <c r="J121" s="34" t="str">
        <f>TEXT(Tabla_Emitidas[[#This Row],[FECHA]],"MMMM")</f>
        <v>enero</v>
      </c>
    </row>
    <row r="122" spans="2:10" x14ac:dyDescent="0.3">
      <c r="B122" s="6"/>
      <c r="C122" s="7"/>
      <c r="F122" s="8"/>
      <c r="G122" s="15"/>
      <c r="H122" s="43">
        <f>Tabla_Recibidas[[#This Row],[BASE IMPONIBLE]]*Tabla_Recibidas[[#This Row],[%]]</f>
        <v>0</v>
      </c>
      <c r="I122" s="13">
        <f>Tabla_Recibidas[[#This Row],[BASE IMPONIBLE]]+Tabla_Recibidas[[#This Row],[CUOTA IVA]]</f>
        <v>0</v>
      </c>
      <c r="J122" s="34" t="str">
        <f>TEXT(Tabla_Emitidas[[#This Row],[FECHA]],"MMMM")</f>
        <v>enero</v>
      </c>
    </row>
    <row r="123" spans="2:10" x14ac:dyDescent="0.3">
      <c r="B123" s="6"/>
      <c r="C123" s="7"/>
      <c r="F123" s="8"/>
      <c r="G123" s="15"/>
      <c r="H123" s="43">
        <f>Tabla_Recibidas[[#This Row],[BASE IMPONIBLE]]*Tabla_Recibidas[[#This Row],[%]]</f>
        <v>0</v>
      </c>
      <c r="I123" s="13">
        <f>Tabla_Recibidas[[#This Row],[BASE IMPONIBLE]]+Tabla_Recibidas[[#This Row],[CUOTA IVA]]</f>
        <v>0</v>
      </c>
      <c r="J123" s="34" t="str">
        <f>TEXT(Tabla_Emitidas[[#This Row],[FECHA]],"MMMM")</f>
        <v>enero</v>
      </c>
    </row>
    <row r="124" spans="2:10" x14ac:dyDescent="0.3">
      <c r="B124" s="6"/>
      <c r="C124" s="7"/>
      <c r="F124" s="8"/>
      <c r="G124" s="15"/>
      <c r="H124" s="43">
        <f>Tabla_Recibidas[[#This Row],[BASE IMPONIBLE]]*Tabla_Recibidas[[#This Row],[%]]</f>
        <v>0</v>
      </c>
      <c r="I124" s="13">
        <f>Tabla_Recibidas[[#This Row],[BASE IMPONIBLE]]+Tabla_Recibidas[[#This Row],[CUOTA IVA]]</f>
        <v>0</v>
      </c>
      <c r="J124" s="34" t="str">
        <f>TEXT(Tabla_Emitidas[[#This Row],[FECHA]],"MMMM")</f>
        <v>enero</v>
      </c>
    </row>
    <row r="125" spans="2:10" x14ac:dyDescent="0.3">
      <c r="B125" s="6"/>
      <c r="C125" s="7"/>
      <c r="F125" s="8"/>
      <c r="G125" s="15"/>
      <c r="H125" s="43">
        <f>Tabla_Recibidas[[#This Row],[BASE IMPONIBLE]]*Tabla_Recibidas[[#This Row],[%]]</f>
        <v>0</v>
      </c>
      <c r="I125" s="13">
        <f>Tabla_Recibidas[[#This Row],[BASE IMPONIBLE]]+Tabla_Recibidas[[#This Row],[CUOTA IVA]]</f>
        <v>0</v>
      </c>
      <c r="J125" s="34" t="str">
        <f>TEXT(Tabla_Emitidas[[#This Row],[FECHA]],"MMMM")</f>
        <v>enero</v>
      </c>
    </row>
    <row r="126" spans="2:10" x14ac:dyDescent="0.3">
      <c r="B126" s="6"/>
      <c r="C126" s="7"/>
      <c r="F126" s="8"/>
      <c r="G126" s="15"/>
      <c r="H126" s="43">
        <f>Tabla_Recibidas[[#This Row],[BASE IMPONIBLE]]*Tabla_Recibidas[[#This Row],[%]]</f>
        <v>0</v>
      </c>
      <c r="I126" s="13">
        <f>Tabla_Recibidas[[#This Row],[BASE IMPONIBLE]]+Tabla_Recibidas[[#This Row],[CUOTA IVA]]</f>
        <v>0</v>
      </c>
      <c r="J126" s="34" t="str">
        <f>TEXT(Tabla_Emitidas[[#This Row],[FECHA]],"MMMM")</f>
        <v>enero</v>
      </c>
    </row>
    <row r="127" spans="2:10" x14ac:dyDescent="0.3">
      <c r="B127" s="6"/>
      <c r="C127" s="7"/>
      <c r="F127" s="8"/>
      <c r="G127" s="15"/>
      <c r="H127" s="43">
        <f>Tabla_Recibidas[[#This Row],[BASE IMPONIBLE]]*Tabla_Recibidas[[#This Row],[%]]</f>
        <v>0</v>
      </c>
      <c r="I127" s="13">
        <f>Tabla_Recibidas[[#This Row],[BASE IMPONIBLE]]+Tabla_Recibidas[[#This Row],[CUOTA IVA]]</f>
        <v>0</v>
      </c>
      <c r="J127" s="34" t="str">
        <f>TEXT(Tabla_Emitidas[[#This Row],[FECHA]],"MMMM")</f>
        <v>enero</v>
      </c>
    </row>
    <row r="128" spans="2:10" x14ac:dyDescent="0.3">
      <c r="B128" s="6"/>
      <c r="C128" s="7"/>
      <c r="F128" s="8"/>
      <c r="G128" s="15"/>
      <c r="H128" s="43">
        <f>Tabla_Recibidas[[#This Row],[BASE IMPONIBLE]]*Tabla_Recibidas[[#This Row],[%]]</f>
        <v>0</v>
      </c>
      <c r="I128" s="13">
        <f>Tabla_Recibidas[[#This Row],[BASE IMPONIBLE]]+Tabla_Recibidas[[#This Row],[CUOTA IVA]]</f>
        <v>0</v>
      </c>
      <c r="J128" s="34" t="str">
        <f>TEXT(Tabla_Emitidas[[#This Row],[FECHA]],"MMMM")</f>
        <v>enero</v>
      </c>
    </row>
    <row r="129" spans="2:10" x14ac:dyDescent="0.3">
      <c r="B129" s="6"/>
      <c r="C129" s="7"/>
      <c r="F129" s="8"/>
      <c r="G129" s="15"/>
      <c r="H129" s="43">
        <f>Tabla_Recibidas[[#This Row],[BASE IMPONIBLE]]*Tabla_Recibidas[[#This Row],[%]]</f>
        <v>0</v>
      </c>
      <c r="I129" s="13">
        <f>Tabla_Recibidas[[#This Row],[BASE IMPONIBLE]]+Tabla_Recibidas[[#This Row],[CUOTA IVA]]</f>
        <v>0</v>
      </c>
      <c r="J129" s="34" t="str">
        <f>TEXT(Tabla_Emitidas[[#This Row],[FECHA]],"MMMM")</f>
        <v>enero</v>
      </c>
    </row>
    <row r="130" spans="2:10" x14ac:dyDescent="0.3">
      <c r="B130" s="6"/>
      <c r="C130" s="7"/>
      <c r="F130" s="8"/>
      <c r="G130" s="15"/>
      <c r="H130" s="43">
        <f>Tabla_Recibidas[[#This Row],[BASE IMPONIBLE]]*Tabla_Recibidas[[#This Row],[%]]</f>
        <v>0</v>
      </c>
      <c r="I130" s="13">
        <f>Tabla_Recibidas[[#This Row],[BASE IMPONIBLE]]+Tabla_Recibidas[[#This Row],[CUOTA IVA]]</f>
        <v>0</v>
      </c>
      <c r="J130" s="34" t="str">
        <f>TEXT(Tabla_Emitidas[[#This Row],[FECHA]],"MMMM")</f>
        <v>enero</v>
      </c>
    </row>
    <row r="131" spans="2:10" x14ac:dyDescent="0.3">
      <c r="B131" s="6"/>
      <c r="C131" s="7"/>
      <c r="F131" s="8"/>
      <c r="G131" s="15"/>
      <c r="H131" s="43">
        <f>Tabla_Recibidas[[#This Row],[BASE IMPONIBLE]]*Tabla_Recibidas[[#This Row],[%]]</f>
        <v>0</v>
      </c>
      <c r="I131" s="13">
        <f>Tabla_Recibidas[[#This Row],[BASE IMPONIBLE]]+Tabla_Recibidas[[#This Row],[CUOTA IVA]]</f>
        <v>0</v>
      </c>
      <c r="J131" s="34" t="str">
        <f>TEXT(Tabla_Emitidas[[#This Row],[FECHA]],"MMMM")</f>
        <v>enero</v>
      </c>
    </row>
    <row r="132" spans="2:10" x14ac:dyDescent="0.3">
      <c r="B132" s="6"/>
      <c r="C132" s="7"/>
      <c r="F132" s="8"/>
      <c r="G132" s="15"/>
      <c r="H132" s="43">
        <f>Tabla_Recibidas[[#This Row],[BASE IMPONIBLE]]*Tabla_Recibidas[[#This Row],[%]]</f>
        <v>0</v>
      </c>
      <c r="I132" s="13">
        <f>Tabla_Recibidas[[#This Row],[BASE IMPONIBLE]]+Tabla_Recibidas[[#This Row],[CUOTA IVA]]</f>
        <v>0</v>
      </c>
      <c r="J132" s="34" t="str">
        <f>TEXT(Tabla_Emitidas[[#This Row],[FECHA]],"MMMM")</f>
        <v>enero</v>
      </c>
    </row>
    <row r="133" spans="2:10" x14ac:dyDescent="0.3">
      <c r="B133" s="6"/>
      <c r="C133" s="7"/>
      <c r="F133" s="8"/>
      <c r="G133" s="15"/>
      <c r="H133" s="43">
        <f>Tabla_Recibidas[[#This Row],[BASE IMPONIBLE]]*Tabla_Recibidas[[#This Row],[%]]</f>
        <v>0</v>
      </c>
      <c r="I133" s="13">
        <f>Tabla_Recibidas[[#This Row],[BASE IMPONIBLE]]+Tabla_Recibidas[[#This Row],[CUOTA IVA]]</f>
        <v>0</v>
      </c>
      <c r="J133" s="34" t="str">
        <f>TEXT(Tabla_Emitidas[[#This Row],[FECHA]],"MMMM")</f>
        <v>enero</v>
      </c>
    </row>
    <row r="134" spans="2:10" x14ac:dyDescent="0.3">
      <c r="B134" s="6"/>
      <c r="C134" s="7"/>
      <c r="F134" s="8"/>
      <c r="G134" s="15"/>
      <c r="H134" s="43">
        <f>Tabla_Recibidas[[#This Row],[BASE IMPONIBLE]]*Tabla_Recibidas[[#This Row],[%]]</f>
        <v>0</v>
      </c>
      <c r="I134" s="13">
        <f>Tabla_Recibidas[[#This Row],[BASE IMPONIBLE]]+Tabla_Recibidas[[#This Row],[CUOTA IVA]]</f>
        <v>0</v>
      </c>
      <c r="J134" s="34" t="str">
        <f>TEXT(Tabla_Emitidas[[#This Row],[FECHA]],"MMMM")</f>
        <v>enero</v>
      </c>
    </row>
    <row r="135" spans="2:10" x14ac:dyDescent="0.3">
      <c r="B135" s="6"/>
      <c r="C135" s="7"/>
      <c r="F135" s="8"/>
      <c r="G135" s="15"/>
      <c r="H135" s="43">
        <f>Tabla_Recibidas[[#This Row],[BASE IMPONIBLE]]*Tabla_Recibidas[[#This Row],[%]]</f>
        <v>0</v>
      </c>
      <c r="I135" s="13">
        <f>Tabla_Recibidas[[#This Row],[BASE IMPONIBLE]]+Tabla_Recibidas[[#This Row],[CUOTA IVA]]</f>
        <v>0</v>
      </c>
      <c r="J135" s="34" t="str">
        <f>TEXT(Tabla_Emitidas[[#This Row],[FECHA]],"MMMM")</f>
        <v>enero</v>
      </c>
    </row>
    <row r="136" spans="2:10" x14ac:dyDescent="0.3">
      <c r="B136" s="6"/>
      <c r="C136" s="7"/>
      <c r="F136" s="8"/>
      <c r="G136" s="15"/>
      <c r="H136" s="43">
        <f>Tabla_Recibidas[[#This Row],[BASE IMPONIBLE]]*Tabla_Recibidas[[#This Row],[%]]</f>
        <v>0</v>
      </c>
      <c r="I136" s="13">
        <f>Tabla_Recibidas[[#This Row],[BASE IMPONIBLE]]+Tabla_Recibidas[[#This Row],[CUOTA IVA]]</f>
        <v>0</v>
      </c>
      <c r="J136" s="34" t="str">
        <f>TEXT(Tabla_Emitidas[[#This Row],[FECHA]],"MMMM")</f>
        <v>enero</v>
      </c>
    </row>
    <row r="137" spans="2:10" x14ac:dyDescent="0.3">
      <c r="B137" s="6"/>
      <c r="C137" s="7"/>
      <c r="F137" s="8"/>
      <c r="G137" s="15"/>
      <c r="H137" s="43">
        <f>Tabla_Recibidas[[#This Row],[BASE IMPONIBLE]]*Tabla_Recibidas[[#This Row],[%]]</f>
        <v>0</v>
      </c>
      <c r="I137" s="13">
        <f>Tabla_Recibidas[[#This Row],[BASE IMPONIBLE]]+Tabla_Recibidas[[#This Row],[CUOTA IVA]]</f>
        <v>0</v>
      </c>
      <c r="J137" s="34" t="str">
        <f>TEXT(Tabla_Emitidas[[#This Row],[FECHA]],"MMMM")</f>
        <v>enero</v>
      </c>
    </row>
    <row r="138" spans="2:10" x14ac:dyDescent="0.3">
      <c r="B138" s="6"/>
      <c r="C138" s="7"/>
      <c r="F138" s="8"/>
      <c r="G138" s="15"/>
      <c r="H138" s="43">
        <f>Tabla_Recibidas[[#This Row],[BASE IMPONIBLE]]*Tabla_Recibidas[[#This Row],[%]]</f>
        <v>0</v>
      </c>
      <c r="I138" s="13">
        <f>Tabla_Recibidas[[#This Row],[BASE IMPONIBLE]]+Tabla_Recibidas[[#This Row],[CUOTA IVA]]</f>
        <v>0</v>
      </c>
      <c r="J138" s="34" t="str">
        <f>TEXT(Tabla_Emitidas[[#This Row],[FECHA]],"MMMM")</f>
        <v>enero</v>
      </c>
    </row>
    <row r="139" spans="2:10" x14ac:dyDescent="0.3">
      <c r="B139" s="6"/>
      <c r="C139" s="7"/>
      <c r="F139" s="8"/>
      <c r="G139" s="15"/>
      <c r="H139" s="43">
        <f>Tabla_Recibidas[[#This Row],[BASE IMPONIBLE]]*Tabla_Recibidas[[#This Row],[%]]</f>
        <v>0</v>
      </c>
      <c r="I139" s="13">
        <f>Tabla_Recibidas[[#This Row],[BASE IMPONIBLE]]+Tabla_Recibidas[[#This Row],[CUOTA IVA]]</f>
        <v>0</v>
      </c>
      <c r="J139" s="34" t="str">
        <f>TEXT(Tabla_Emitidas[[#This Row],[FECHA]],"MMMM")</f>
        <v>enero</v>
      </c>
    </row>
    <row r="140" spans="2:10" x14ac:dyDescent="0.3">
      <c r="B140" s="6"/>
      <c r="C140" s="7"/>
      <c r="F140" s="8"/>
      <c r="G140" s="15"/>
      <c r="H140" s="43">
        <f>Tabla_Recibidas[[#This Row],[BASE IMPONIBLE]]*Tabla_Recibidas[[#This Row],[%]]</f>
        <v>0</v>
      </c>
      <c r="I140" s="13">
        <f>Tabla_Recibidas[[#This Row],[BASE IMPONIBLE]]+Tabla_Recibidas[[#This Row],[CUOTA IVA]]</f>
        <v>0</v>
      </c>
      <c r="J140" s="34" t="str">
        <f>TEXT(Tabla_Emitidas[[#This Row],[FECHA]],"MMMM")</f>
        <v>enero</v>
      </c>
    </row>
    <row r="141" spans="2:10" x14ac:dyDescent="0.3">
      <c r="B141" s="6"/>
      <c r="C141" s="7"/>
      <c r="F141" s="8"/>
      <c r="G141" s="15"/>
      <c r="H141" s="43">
        <f>Tabla_Recibidas[[#This Row],[BASE IMPONIBLE]]*Tabla_Recibidas[[#This Row],[%]]</f>
        <v>0</v>
      </c>
      <c r="I141" s="13">
        <f>Tabla_Recibidas[[#This Row],[BASE IMPONIBLE]]+Tabla_Recibidas[[#This Row],[CUOTA IVA]]</f>
        <v>0</v>
      </c>
      <c r="J141" s="34" t="str">
        <f>TEXT(Tabla_Emitidas[[#This Row],[FECHA]],"MMMM")</f>
        <v>enero</v>
      </c>
    </row>
    <row r="142" spans="2:10" x14ac:dyDescent="0.3">
      <c r="B142" s="6"/>
      <c r="C142" s="7"/>
      <c r="F142" s="8"/>
      <c r="G142" s="15"/>
      <c r="H142" s="43">
        <f>Tabla_Recibidas[[#This Row],[BASE IMPONIBLE]]*Tabla_Recibidas[[#This Row],[%]]</f>
        <v>0</v>
      </c>
      <c r="I142" s="13">
        <f>Tabla_Recibidas[[#This Row],[BASE IMPONIBLE]]+Tabla_Recibidas[[#This Row],[CUOTA IVA]]</f>
        <v>0</v>
      </c>
      <c r="J142" s="34" t="str">
        <f>TEXT(Tabla_Emitidas[[#This Row],[FECHA]],"MMMM")</f>
        <v>enero</v>
      </c>
    </row>
    <row r="143" spans="2:10" x14ac:dyDescent="0.3">
      <c r="B143" s="6"/>
      <c r="C143" s="7"/>
      <c r="F143" s="8"/>
      <c r="G143" s="15"/>
      <c r="H143" s="43">
        <f>Tabla_Recibidas[[#This Row],[BASE IMPONIBLE]]*Tabla_Recibidas[[#This Row],[%]]</f>
        <v>0</v>
      </c>
      <c r="I143" s="13">
        <f>Tabla_Recibidas[[#This Row],[BASE IMPONIBLE]]+Tabla_Recibidas[[#This Row],[CUOTA IVA]]</f>
        <v>0</v>
      </c>
      <c r="J143" s="34" t="str">
        <f>TEXT(Tabla_Emitidas[[#This Row],[FECHA]],"MMMM")</f>
        <v>enero</v>
      </c>
    </row>
    <row r="144" spans="2:10" x14ac:dyDescent="0.3">
      <c r="B144" s="6"/>
      <c r="C144" s="7"/>
      <c r="F144" s="8"/>
      <c r="G144" s="15"/>
      <c r="H144" s="43">
        <f>Tabla_Recibidas[[#This Row],[BASE IMPONIBLE]]*Tabla_Recibidas[[#This Row],[%]]</f>
        <v>0</v>
      </c>
      <c r="I144" s="13">
        <f>Tabla_Recibidas[[#This Row],[BASE IMPONIBLE]]+Tabla_Recibidas[[#This Row],[CUOTA IVA]]</f>
        <v>0</v>
      </c>
      <c r="J144" s="34" t="str">
        <f>TEXT(Tabla_Emitidas[[#This Row],[FECHA]],"MMMM")</f>
        <v>enero</v>
      </c>
    </row>
    <row r="145" spans="2:10" x14ac:dyDescent="0.3">
      <c r="B145" s="6"/>
      <c r="C145" s="7"/>
      <c r="F145" s="8"/>
      <c r="G145" s="15"/>
      <c r="H145" s="43">
        <f>Tabla_Recibidas[[#This Row],[BASE IMPONIBLE]]*Tabla_Recibidas[[#This Row],[%]]</f>
        <v>0</v>
      </c>
      <c r="I145" s="13">
        <f>Tabla_Recibidas[[#This Row],[BASE IMPONIBLE]]+Tabla_Recibidas[[#This Row],[CUOTA IVA]]</f>
        <v>0</v>
      </c>
      <c r="J145" s="34" t="str">
        <f>TEXT(Tabla_Emitidas[[#This Row],[FECHA]],"MMMM")</f>
        <v>enero</v>
      </c>
    </row>
    <row r="146" spans="2:10" x14ac:dyDescent="0.3">
      <c r="B146" s="6"/>
      <c r="C146" s="7"/>
      <c r="F146" s="8"/>
      <c r="G146" s="15"/>
      <c r="H146" s="43">
        <f>Tabla_Recibidas[[#This Row],[BASE IMPONIBLE]]*Tabla_Recibidas[[#This Row],[%]]</f>
        <v>0</v>
      </c>
      <c r="I146" s="13">
        <f>Tabla_Recibidas[[#This Row],[BASE IMPONIBLE]]+Tabla_Recibidas[[#This Row],[CUOTA IVA]]</f>
        <v>0</v>
      </c>
      <c r="J146" s="34" t="str">
        <f>TEXT(Tabla_Emitidas[[#This Row],[FECHA]],"MMMM")</f>
        <v>enero</v>
      </c>
    </row>
    <row r="147" spans="2:10" x14ac:dyDescent="0.3">
      <c r="B147" s="6"/>
      <c r="C147" s="7"/>
      <c r="F147" s="8"/>
      <c r="G147" s="15"/>
      <c r="H147" s="43">
        <f>Tabla_Recibidas[[#This Row],[BASE IMPONIBLE]]*Tabla_Recibidas[[#This Row],[%]]</f>
        <v>0</v>
      </c>
      <c r="I147" s="13">
        <f>Tabla_Recibidas[[#This Row],[BASE IMPONIBLE]]+Tabla_Recibidas[[#This Row],[CUOTA IVA]]</f>
        <v>0</v>
      </c>
      <c r="J147" s="34" t="str">
        <f>TEXT(Tabla_Emitidas[[#This Row],[FECHA]],"MMMM")</f>
        <v>enero</v>
      </c>
    </row>
    <row r="148" spans="2:10" x14ac:dyDescent="0.3">
      <c r="B148" s="6"/>
      <c r="C148" s="7"/>
      <c r="F148" s="8"/>
      <c r="G148" s="15"/>
      <c r="H148" s="43">
        <f>Tabla_Recibidas[[#This Row],[BASE IMPONIBLE]]*Tabla_Recibidas[[#This Row],[%]]</f>
        <v>0</v>
      </c>
      <c r="I148" s="13">
        <f>Tabla_Recibidas[[#This Row],[BASE IMPONIBLE]]+Tabla_Recibidas[[#This Row],[CUOTA IVA]]</f>
        <v>0</v>
      </c>
      <c r="J148" s="34" t="str">
        <f>TEXT(Tabla_Emitidas[[#This Row],[FECHA]],"MMMM")</f>
        <v>enero</v>
      </c>
    </row>
    <row r="149" spans="2:10" x14ac:dyDescent="0.3">
      <c r="B149" s="6"/>
      <c r="C149" s="7"/>
      <c r="F149" s="8"/>
      <c r="G149" s="15"/>
      <c r="H149" s="43">
        <f>Tabla_Recibidas[[#This Row],[BASE IMPONIBLE]]*Tabla_Recibidas[[#This Row],[%]]</f>
        <v>0</v>
      </c>
      <c r="I149" s="13">
        <f>Tabla_Recibidas[[#This Row],[BASE IMPONIBLE]]+Tabla_Recibidas[[#This Row],[CUOTA IVA]]</f>
        <v>0</v>
      </c>
      <c r="J149" s="34" t="str">
        <f>TEXT(Tabla_Emitidas[[#This Row],[FECHA]],"MMMM")</f>
        <v>enero</v>
      </c>
    </row>
    <row r="150" spans="2:10" x14ac:dyDescent="0.3">
      <c r="B150" s="6"/>
      <c r="C150" s="7"/>
      <c r="F150" s="8"/>
      <c r="G150" s="15"/>
      <c r="H150" s="43">
        <f>Tabla_Recibidas[[#This Row],[BASE IMPONIBLE]]*Tabla_Recibidas[[#This Row],[%]]</f>
        <v>0</v>
      </c>
      <c r="I150" s="13">
        <f>Tabla_Recibidas[[#This Row],[BASE IMPONIBLE]]+Tabla_Recibidas[[#This Row],[CUOTA IVA]]</f>
        <v>0</v>
      </c>
      <c r="J150" s="34" t="str">
        <f>TEXT(Tabla_Emitidas[[#This Row],[FECHA]],"MMMM")</f>
        <v>enero</v>
      </c>
    </row>
    <row r="151" spans="2:10" x14ac:dyDescent="0.3">
      <c r="B151" s="6"/>
      <c r="C151" s="7"/>
      <c r="F151" s="8"/>
      <c r="G151" s="15"/>
      <c r="H151" s="43">
        <f>Tabla_Recibidas[[#This Row],[BASE IMPONIBLE]]*Tabla_Recibidas[[#This Row],[%]]</f>
        <v>0</v>
      </c>
      <c r="I151" s="13">
        <f>Tabla_Recibidas[[#This Row],[BASE IMPONIBLE]]+Tabla_Recibidas[[#This Row],[CUOTA IVA]]</f>
        <v>0</v>
      </c>
      <c r="J151" s="34" t="str">
        <f>TEXT(Tabla_Emitidas[[#This Row],[FECHA]],"MMMM")</f>
        <v>enero</v>
      </c>
    </row>
    <row r="152" spans="2:10" x14ac:dyDescent="0.3">
      <c r="B152" s="6"/>
      <c r="C152" s="7"/>
      <c r="F152" s="8"/>
      <c r="G152" s="15"/>
      <c r="H152" s="43">
        <f>Tabla_Recibidas[[#This Row],[BASE IMPONIBLE]]*Tabla_Recibidas[[#This Row],[%]]</f>
        <v>0</v>
      </c>
      <c r="I152" s="13">
        <f>Tabla_Recibidas[[#This Row],[BASE IMPONIBLE]]+Tabla_Recibidas[[#This Row],[CUOTA IVA]]</f>
        <v>0</v>
      </c>
      <c r="J152" s="34" t="str">
        <f>TEXT(Tabla_Emitidas[[#This Row],[FECHA]],"MMMM")</f>
        <v>enero</v>
      </c>
    </row>
    <row r="153" spans="2:10" x14ac:dyDescent="0.3">
      <c r="B153" s="6"/>
      <c r="C153" s="7"/>
      <c r="F153" s="8"/>
      <c r="G153" s="15"/>
      <c r="H153" s="43">
        <f>Tabla_Recibidas[[#This Row],[BASE IMPONIBLE]]*Tabla_Recibidas[[#This Row],[%]]</f>
        <v>0</v>
      </c>
      <c r="I153" s="13">
        <f>Tabla_Recibidas[[#This Row],[BASE IMPONIBLE]]+Tabla_Recibidas[[#This Row],[CUOTA IVA]]</f>
        <v>0</v>
      </c>
      <c r="J153" s="34" t="str">
        <f>TEXT(Tabla_Emitidas[[#This Row],[FECHA]],"MMMM")</f>
        <v>enero</v>
      </c>
    </row>
    <row r="154" spans="2:10" x14ac:dyDescent="0.3">
      <c r="B154" s="6"/>
      <c r="C154" s="7"/>
      <c r="F154" s="8"/>
      <c r="G154" s="15"/>
      <c r="H154" s="43">
        <f>Tabla_Recibidas[[#This Row],[BASE IMPONIBLE]]*Tabla_Recibidas[[#This Row],[%]]</f>
        <v>0</v>
      </c>
      <c r="I154" s="13">
        <f>Tabla_Recibidas[[#This Row],[BASE IMPONIBLE]]+Tabla_Recibidas[[#This Row],[CUOTA IVA]]</f>
        <v>0</v>
      </c>
      <c r="J154" s="34" t="str">
        <f>TEXT(Tabla_Emitidas[[#This Row],[FECHA]],"MMMM")</f>
        <v>enero</v>
      </c>
    </row>
    <row r="155" spans="2:10" x14ac:dyDescent="0.3">
      <c r="B155" s="6"/>
      <c r="C155" s="7"/>
      <c r="F155" s="8"/>
      <c r="G155" s="15"/>
      <c r="H155" s="43">
        <f>Tabla_Recibidas[[#This Row],[BASE IMPONIBLE]]*Tabla_Recibidas[[#This Row],[%]]</f>
        <v>0</v>
      </c>
      <c r="I155" s="13">
        <f>Tabla_Recibidas[[#This Row],[BASE IMPONIBLE]]+Tabla_Recibidas[[#This Row],[CUOTA IVA]]</f>
        <v>0</v>
      </c>
      <c r="J155" s="34" t="str">
        <f>TEXT(Tabla_Emitidas[[#This Row],[FECHA]],"MMMM")</f>
        <v>enero</v>
      </c>
    </row>
    <row r="156" spans="2:10" x14ac:dyDescent="0.3">
      <c r="B156" s="6"/>
      <c r="C156" s="7"/>
      <c r="F156" s="8"/>
      <c r="G156" s="15"/>
      <c r="H156" s="43">
        <f>Tabla_Recibidas[[#This Row],[BASE IMPONIBLE]]*Tabla_Recibidas[[#This Row],[%]]</f>
        <v>0</v>
      </c>
      <c r="I156" s="13">
        <f>Tabla_Recibidas[[#This Row],[BASE IMPONIBLE]]+Tabla_Recibidas[[#This Row],[CUOTA IVA]]</f>
        <v>0</v>
      </c>
      <c r="J156" s="34" t="str">
        <f>TEXT(Tabla_Emitidas[[#This Row],[FECHA]],"MMMM")</f>
        <v>enero</v>
      </c>
    </row>
    <row r="157" spans="2:10" x14ac:dyDescent="0.3">
      <c r="B157" s="6"/>
      <c r="C157" s="7"/>
      <c r="F157" s="8"/>
      <c r="G157" s="15"/>
      <c r="H157" s="43">
        <f>Tabla_Recibidas[[#This Row],[BASE IMPONIBLE]]*Tabla_Recibidas[[#This Row],[%]]</f>
        <v>0</v>
      </c>
      <c r="I157" s="13">
        <f>Tabla_Recibidas[[#This Row],[BASE IMPONIBLE]]+Tabla_Recibidas[[#This Row],[CUOTA IVA]]</f>
        <v>0</v>
      </c>
      <c r="J157" s="34" t="str">
        <f>TEXT(Tabla_Emitidas[[#This Row],[FECHA]],"MMMM")</f>
        <v>enero</v>
      </c>
    </row>
    <row r="158" spans="2:10" x14ac:dyDescent="0.3">
      <c r="B158" s="6"/>
      <c r="C158" s="7"/>
      <c r="F158" s="8"/>
      <c r="G158" s="15"/>
      <c r="H158" s="43">
        <f>Tabla_Recibidas[[#This Row],[BASE IMPONIBLE]]*Tabla_Recibidas[[#This Row],[%]]</f>
        <v>0</v>
      </c>
      <c r="I158" s="13">
        <f>Tabla_Recibidas[[#This Row],[BASE IMPONIBLE]]+Tabla_Recibidas[[#This Row],[CUOTA IVA]]</f>
        <v>0</v>
      </c>
      <c r="J158" s="34" t="str">
        <f>TEXT(Tabla_Emitidas[[#This Row],[FECHA]],"MMMM")</f>
        <v>enero</v>
      </c>
    </row>
    <row r="159" spans="2:10" x14ac:dyDescent="0.3">
      <c r="B159" s="6"/>
      <c r="C159" s="7"/>
      <c r="F159" s="8"/>
      <c r="G159" s="15"/>
      <c r="H159" s="43">
        <f>Tabla_Recibidas[[#This Row],[BASE IMPONIBLE]]*Tabla_Recibidas[[#This Row],[%]]</f>
        <v>0</v>
      </c>
      <c r="I159" s="13">
        <f>Tabla_Recibidas[[#This Row],[BASE IMPONIBLE]]+Tabla_Recibidas[[#This Row],[CUOTA IVA]]</f>
        <v>0</v>
      </c>
      <c r="J159" s="34" t="str">
        <f>TEXT(Tabla_Emitidas[[#This Row],[FECHA]],"MMMM")</f>
        <v>enero</v>
      </c>
    </row>
    <row r="160" spans="2:10" x14ac:dyDescent="0.3">
      <c r="B160" s="6"/>
      <c r="C160" s="7"/>
      <c r="F160" s="8"/>
      <c r="G160" s="15"/>
      <c r="H160" s="43">
        <f>Tabla_Recibidas[[#This Row],[BASE IMPONIBLE]]*Tabla_Recibidas[[#This Row],[%]]</f>
        <v>0</v>
      </c>
      <c r="I160" s="13">
        <f>Tabla_Recibidas[[#This Row],[BASE IMPONIBLE]]+Tabla_Recibidas[[#This Row],[CUOTA IVA]]</f>
        <v>0</v>
      </c>
      <c r="J160" s="34" t="str">
        <f>TEXT(Tabla_Emitidas[[#This Row],[FECHA]],"MMMM")</f>
        <v>enero</v>
      </c>
    </row>
    <row r="161" spans="2:10" x14ac:dyDescent="0.3">
      <c r="B161" s="6"/>
      <c r="C161" s="7"/>
      <c r="F161" s="8"/>
      <c r="G161" s="15"/>
      <c r="H161" s="43">
        <f>Tabla_Recibidas[[#This Row],[BASE IMPONIBLE]]*Tabla_Recibidas[[#This Row],[%]]</f>
        <v>0</v>
      </c>
      <c r="I161" s="13">
        <f>Tabla_Recibidas[[#This Row],[BASE IMPONIBLE]]+Tabla_Recibidas[[#This Row],[CUOTA IVA]]</f>
        <v>0</v>
      </c>
      <c r="J161" s="34" t="str">
        <f>TEXT(Tabla_Emitidas[[#This Row],[FECHA]],"MMMM")</f>
        <v>enero</v>
      </c>
    </row>
    <row r="162" spans="2:10" x14ac:dyDescent="0.3">
      <c r="B162" s="6"/>
      <c r="C162" s="7"/>
      <c r="F162" s="8"/>
      <c r="G162" s="15"/>
      <c r="H162" s="43">
        <f>Tabla_Recibidas[[#This Row],[BASE IMPONIBLE]]*Tabla_Recibidas[[#This Row],[%]]</f>
        <v>0</v>
      </c>
      <c r="I162" s="13">
        <f>Tabla_Recibidas[[#This Row],[BASE IMPONIBLE]]+Tabla_Recibidas[[#This Row],[CUOTA IVA]]</f>
        <v>0</v>
      </c>
      <c r="J162" s="34" t="str">
        <f>TEXT(Tabla_Emitidas[[#This Row],[FECHA]],"MMMM")</f>
        <v>enero</v>
      </c>
    </row>
    <row r="163" spans="2:10" x14ac:dyDescent="0.3">
      <c r="B163" s="6"/>
      <c r="C163" s="7"/>
      <c r="F163" s="8"/>
      <c r="G163" s="15"/>
      <c r="H163" s="43">
        <f>Tabla_Recibidas[[#This Row],[BASE IMPONIBLE]]*Tabla_Recibidas[[#This Row],[%]]</f>
        <v>0</v>
      </c>
      <c r="I163" s="13">
        <f>Tabla_Recibidas[[#This Row],[BASE IMPONIBLE]]+Tabla_Recibidas[[#This Row],[CUOTA IVA]]</f>
        <v>0</v>
      </c>
      <c r="J163" s="34" t="str">
        <f>TEXT(Tabla_Emitidas[[#This Row],[FECHA]],"MMMM")</f>
        <v>enero</v>
      </c>
    </row>
    <row r="164" spans="2:10" x14ac:dyDescent="0.3">
      <c r="B164" s="6"/>
      <c r="C164" s="7"/>
      <c r="F164" s="8"/>
      <c r="G164" s="15"/>
      <c r="H164" s="43">
        <f>Tabla_Recibidas[[#This Row],[BASE IMPONIBLE]]*Tabla_Recibidas[[#This Row],[%]]</f>
        <v>0</v>
      </c>
      <c r="I164" s="13">
        <f>Tabla_Recibidas[[#This Row],[BASE IMPONIBLE]]+Tabla_Recibidas[[#This Row],[CUOTA IVA]]</f>
        <v>0</v>
      </c>
      <c r="J164" s="34" t="str">
        <f>TEXT(Tabla_Emitidas[[#This Row],[FECHA]],"MMMM")</f>
        <v>enero</v>
      </c>
    </row>
    <row r="165" spans="2:10" x14ac:dyDescent="0.3">
      <c r="B165" s="6"/>
      <c r="C165" s="7"/>
      <c r="F165" s="8"/>
      <c r="G165" s="15"/>
      <c r="H165" s="43">
        <f>Tabla_Recibidas[[#This Row],[BASE IMPONIBLE]]*Tabla_Recibidas[[#This Row],[%]]</f>
        <v>0</v>
      </c>
      <c r="I165" s="13">
        <f>Tabla_Recibidas[[#This Row],[BASE IMPONIBLE]]+Tabla_Recibidas[[#This Row],[CUOTA IVA]]</f>
        <v>0</v>
      </c>
      <c r="J165" s="34" t="str">
        <f>TEXT(Tabla_Emitidas[[#This Row],[FECHA]],"MMMM")</f>
        <v>enero</v>
      </c>
    </row>
    <row r="166" spans="2:10" x14ac:dyDescent="0.3">
      <c r="B166" s="6"/>
      <c r="C166" s="7"/>
      <c r="F166" s="8"/>
      <c r="G166" s="15"/>
      <c r="H166" s="43">
        <f>Tabla_Recibidas[[#This Row],[BASE IMPONIBLE]]*Tabla_Recibidas[[#This Row],[%]]</f>
        <v>0</v>
      </c>
      <c r="I166" s="13">
        <f>Tabla_Recibidas[[#This Row],[BASE IMPONIBLE]]+Tabla_Recibidas[[#This Row],[CUOTA IVA]]</f>
        <v>0</v>
      </c>
      <c r="J166" s="34" t="str">
        <f>TEXT(Tabla_Emitidas[[#This Row],[FECHA]],"MMMM")</f>
        <v>enero</v>
      </c>
    </row>
    <row r="167" spans="2:10" x14ac:dyDescent="0.3">
      <c r="B167" s="6"/>
      <c r="C167" s="7"/>
      <c r="F167" s="8"/>
      <c r="G167" s="15"/>
      <c r="H167" s="43">
        <f>Tabla_Recibidas[[#This Row],[BASE IMPONIBLE]]*Tabla_Recibidas[[#This Row],[%]]</f>
        <v>0</v>
      </c>
      <c r="I167" s="13">
        <f>Tabla_Recibidas[[#This Row],[BASE IMPONIBLE]]+Tabla_Recibidas[[#This Row],[CUOTA IVA]]</f>
        <v>0</v>
      </c>
      <c r="J167" s="34" t="str">
        <f>TEXT(Tabla_Emitidas[[#This Row],[FECHA]],"MMMM")</f>
        <v>enero</v>
      </c>
    </row>
    <row r="168" spans="2:10" x14ac:dyDescent="0.3">
      <c r="B168" s="6"/>
      <c r="C168" s="7"/>
      <c r="F168" s="8"/>
      <c r="G168" s="15"/>
      <c r="H168" s="43">
        <f>Tabla_Recibidas[[#This Row],[BASE IMPONIBLE]]*Tabla_Recibidas[[#This Row],[%]]</f>
        <v>0</v>
      </c>
      <c r="I168" s="13">
        <f>Tabla_Recibidas[[#This Row],[BASE IMPONIBLE]]+Tabla_Recibidas[[#This Row],[CUOTA IVA]]</f>
        <v>0</v>
      </c>
      <c r="J168" s="34" t="str">
        <f>TEXT(Tabla_Emitidas[[#This Row],[FECHA]],"MMMM")</f>
        <v>enero</v>
      </c>
    </row>
    <row r="169" spans="2:10" x14ac:dyDescent="0.3">
      <c r="B169" s="6"/>
      <c r="C169" s="7"/>
      <c r="F169" s="8"/>
      <c r="G169" s="15"/>
      <c r="H169" s="43">
        <f>Tabla_Recibidas[[#This Row],[BASE IMPONIBLE]]*Tabla_Recibidas[[#This Row],[%]]</f>
        <v>0</v>
      </c>
      <c r="I169" s="13">
        <f>Tabla_Recibidas[[#This Row],[BASE IMPONIBLE]]+Tabla_Recibidas[[#This Row],[CUOTA IVA]]</f>
        <v>0</v>
      </c>
      <c r="J169" s="34" t="str">
        <f>TEXT(Tabla_Emitidas[[#This Row],[FECHA]],"MMMM")</f>
        <v>enero</v>
      </c>
    </row>
    <row r="170" spans="2:10" x14ac:dyDescent="0.3">
      <c r="B170" s="6"/>
      <c r="C170" s="7"/>
      <c r="F170" s="8"/>
      <c r="G170" s="15"/>
      <c r="H170" s="43">
        <f>Tabla_Recibidas[[#This Row],[BASE IMPONIBLE]]*Tabla_Recibidas[[#This Row],[%]]</f>
        <v>0</v>
      </c>
      <c r="I170" s="13">
        <f>Tabla_Recibidas[[#This Row],[BASE IMPONIBLE]]+Tabla_Recibidas[[#This Row],[CUOTA IVA]]</f>
        <v>0</v>
      </c>
      <c r="J170" s="34" t="str">
        <f>TEXT(Tabla_Emitidas[[#This Row],[FECHA]],"MMMM")</f>
        <v>enero</v>
      </c>
    </row>
    <row r="171" spans="2:10" x14ac:dyDescent="0.3">
      <c r="B171" s="6"/>
      <c r="C171" s="7"/>
      <c r="F171" s="8"/>
      <c r="G171" s="15"/>
      <c r="H171" s="43">
        <f>Tabla_Recibidas[[#This Row],[BASE IMPONIBLE]]*Tabla_Recibidas[[#This Row],[%]]</f>
        <v>0</v>
      </c>
      <c r="I171" s="13">
        <f>Tabla_Recibidas[[#This Row],[BASE IMPONIBLE]]+Tabla_Recibidas[[#This Row],[CUOTA IVA]]</f>
        <v>0</v>
      </c>
      <c r="J171" s="34" t="str">
        <f>TEXT(Tabla_Emitidas[[#This Row],[FECHA]],"MMMM")</f>
        <v>enero</v>
      </c>
    </row>
    <row r="172" spans="2:10" x14ac:dyDescent="0.3">
      <c r="B172" s="6"/>
      <c r="C172" s="7"/>
      <c r="F172" s="8"/>
      <c r="G172" s="15"/>
      <c r="H172" s="43">
        <f>Tabla_Recibidas[[#This Row],[BASE IMPONIBLE]]*Tabla_Recibidas[[#This Row],[%]]</f>
        <v>0</v>
      </c>
      <c r="I172" s="13">
        <f>Tabla_Recibidas[[#This Row],[BASE IMPONIBLE]]+Tabla_Recibidas[[#This Row],[CUOTA IVA]]</f>
        <v>0</v>
      </c>
      <c r="J172" s="34" t="str">
        <f>TEXT(Tabla_Emitidas[[#This Row],[FECHA]],"MMMM")</f>
        <v>enero</v>
      </c>
    </row>
    <row r="173" spans="2:10" x14ac:dyDescent="0.3">
      <c r="B173" s="6"/>
      <c r="C173" s="7"/>
      <c r="F173" s="8"/>
      <c r="G173" s="15"/>
      <c r="H173" s="43">
        <f>Tabla_Recibidas[[#This Row],[BASE IMPONIBLE]]*Tabla_Recibidas[[#This Row],[%]]</f>
        <v>0</v>
      </c>
      <c r="I173" s="13">
        <f>Tabla_Recibidas[[#This Row],[BASE IMPONIBLE]]+Tabla_Recibidas[[#This Row],[CUOTA IVA]]</f>
        <v>0</v>
      </c>
      <c r="J173" s="34" t="str">
        <f>TEXT(Tabla_Emitidas[[#This Row],[FECHA]],"MMMM")</f>
        <v>enero</v>
      </c>
    </row>
    <row r="174" spans="2:10" x14ac:dyDescent="0.3">
      <c r="B174" s="6"/>
      <c r="C174" s="7"/>
      <c r="F174" s="8"/>
      <c r="G174" s="15"/>
      <c r="H174" s="43">
        <f>Tabla_Recibidas[[#This Row],[BASE IMPONIBLE]]*Tabla_Recibidas[[#This Row],[%]]</f>
        <v>0</v>
      </c>
      <c r="I174" s="13">
        <f>Tabla_Recibidas[[#This Row],[BASE IMPONIBLE]]+Tabla_Recibidas[[#This Row],[CUOTA IVA]]</f>
        <v>0</v>
      </c>
      <c r="J174" s="34" t="str">
        <f>TEXT(Tabla_Emitidas[[#This Row],[FECHA]],"MMMM")</f>
        <v>enero</v>
      </c>
    </row>
    <row r="175" spans="2:10" x14ac:dyDescent="0.3">
      <c r="B175" s="6"/>
      <c r="C175" s="7"/>
      <c r="F175" s="8"/>
      <c r="G175" s="15"/>
      <c r="H175" s="43">
        <f>Tabla_Recibidas[[#This Row],[BASE IMPONIBLE]]*Tabla_Recibidas[[#This Row],[%]]</f>
        <v>0</v>
      </c>
      <c r="I175" s="13">
        <f>Tabla_Recibidas[[#This Row],[BASE IMPONIBLE]]+Tabla_Recibidas[[#This Row],[CUOTA IVA]]</f>
        <v>0</v>
      </c>
      <c r="J175" s="34" t="str">
        <f>TEXT(Tabla_Emitidas[[#This Row],[FECHA]],"MMMM")</f>
        <v>enero</v>
      </c>
    </row>
    <row r="176" spans="2:10" x14ac:dyDescent="0.3">
      <c r="B176" s="6"/>
      <c r="C176" s="7"/>
      <c r="F176" s="8"/>
      <c r="G176" s="15"/>
      <c r="H176" s="43">
        <f>Tabla_Recibidas[[#This Row],[BASE IMPONIBLE]]*Tabla_Recibidas[[#This Row],[%]]</f>
        <v>0</v>
      </c>
      <c r="I176" s="13">
        <f>Tabla_Recibidas[[#This Row],[BASE IMPONIBLE]]+Tabla_Recibidas[[#This Row],[CUOTA IVA]]</f>
        <v>0</v>
      </c>
      <c r="J176" s="34" t="str">
        <f>TEXT(Tabla_Emitidas[[#This Row],[FECHA]],"MMMM")</f>
        <v>enero</v>
      </c>
    </row>
    <row r="177" spans="2:10" x14ac:dyDescent="0.3">
      <c r="B177" s="6"/>
      <c r="C177" s="7"/>
      <c r="F177" s="8"/>
      <c r="G177" s="15"/>
      <c r="H177" s="43">
        <f>Tabla_Recibidas[[#This Row],[BASE IMPONIBLE]]*Tabla_Recibidas[[#This Row],[%]]</f>
        <v>0</v>
      </c>
      <c r="I177" s="13">
        <f>Tabla_Recibidas[[#This Row],[BASE IMPONIBLE]]+Tabla_Recibidas[[#This Row],[CUOTA IVA]]</f>
        <v>0</v>
      </c>
      <c r="J177" s="34" t="str">
        <f>TEXT(Tabla_Emitidas[[#This Row],[FECHA]],"MMMM")</f>
        <v>enero</v>
      </c>
    </row>
    <row r="178" spans="2:10" x14ac:dyDescent="0.3">
      <c r="B178" s="6"/>
      <c r="C178" s="7"/>
      <c r="F178" s="8"/>
      <c r="G178" s="15"/>
      <c r="H178" s="43">
        <f>Tabla_Recibidas[[#This Row],[BASE IMPONIBLE]]*Tabla_Recibidas[[#This Row],[%]]</f>
        <v>0</v>
      </c>
      <c r="I178" s="13">
        <f>Tabla_Recibidas[[#This Row],[BASE IMPONIBLE]]+Tabla_Recibidas[[#This Row],[CUOTA IVA]]</f>
        <v>0</v>
      </c>
      <c r="J178" s="34" t="str">
        <f>TEXT(Tabla_Emitidas[[#This Row],[FECHA]],"MMMM")</f>
        <v>enero</v>
      </c>
    </row>
    <row r="179" spans="2:10" x14ac:dyDescent="0.3">
      <c r="B179" s="6"/>
      <c r="C179" s="7"/>
      <c r="F179" s="8"/>
      <c r="G179" s="15"/>
      <c r="H179" s="43">
        <f>Tabla_Recibidas[[#This Row],[BASE IMPONIBLE]]*Tabla_Recibidas[[#This Row],[%]]</f>
        <v>0</v>
      </c>
      <c r="I179" s="13">
        <f>Tabla_Recibidas[[#This Row],[BASE IMPONIBLE]]+Tabla_Recibidas[[#This Row],[CUOTA IVA]]</f>
        <v>0</v>
      </c>
      <c r="J179" s="34" t="str">
        <f>TEXT(Tabla_Emitidas[[#This Row],[FECHA]],"MMMM")</f>
        <v>enero</v>
      </c>
    </row>
    <row r="180" spans="2:10" x14ac:dyDescent="0.3">
      <c r="B180" s="6"/>
      <c r="C180" s="7"/>
      <c r="F180" s="8"/>
      <c r="G180" s="15"/>
      <c r="H180" s="43">
        <f>Tabla_Recibidas[[#This Row],[BASE IMPONIBLE]]*Tabla_Recibidas[[#This Row],[%]]</f>
        <v>0</v>
      </c>
      <c r="I180" s="13">
        <f>Tabla_Recibidas[[#This Row],[BASE IMPONIBLE]]+Tabla_Recibidas[[#This Row],[CUOTA IVA]]</f>
        <v>0</v>
      </c>
      <c r="J180" s="34" t="str">
        <f>TEXT(Tabla_Emitidas[[#This Row],[FECHA]],"MMMM")</f>
        <v>enero</v>
      </c>
    </row>
    <row r="181" spans="2:10" x14ac:dyDescent="0.3">
      <c r="B181" s="6"/>
      <c r="C181" s="7"/>
      <c r="F181" s="8"/>
      <c r="G181" s="15"/>
      <c r="H181" s="43">
        <f>Tabla_Recibidas[[#This Row],[BASE IMPONIBLE]]*Tabla_Recibidas[[#This Row],[%]]</f>
        <v>0</v>
      </c>
      <c r="I181" s="13">
        <f>Tabla_Recibidas[[#This Row],[BASE IMPONIBLE]]+Tabla_Recibidas[[#This Row],[CUOTA IVA]]</f>
        <v>0</v>
      </c>
      <c r="J181" s="34" t="str">
        <f>TEXT(Tabla_Emitidas[[#This Row],[FECHA]],"MMMM")</f>
        <v>enero</v>
      </c>
    </row>
    <row r="182" spans="2:10" x14ac:dyDescent="0.3">
      <c r="B182" s="6"/>
      <c r="C182" s="7"/>
      <c r="F182" s="8"/>
      <c r="G182" s="15"/>
      <c r="H182" s="43">
        <f>Tabla_Recibidas[[#This Row],[BASE IMPONIBLE]]*Tabla_Recibidas[[#This Row],[%]]</f>
        <v>0</v>
      </c>
      <c r="I182" s="13">
        <f>Tabla_Recibidas[[#This Row],[BASE IMPONIBLE]]+Tabla_Recibidas[[#This Row],[CUOTA IVA]]</f>
        <v>0</v>
      </c>
      <c r="J182" s="34" t="str">
        <f>TEXT(Tabla_Emitidas[[#This Row],[FECHA]],"MMMM")</f>
        <v>enero</v>
      </c>
    </row>
    <row r="183" spans="2:10" x14ac:dyDescent="0.3">
      <c r="B183" s="6"/>
      <c r="C183" s="7"/>
      <c r="F183" s="8"/>
      <c r="G183" s="15"/>
      <c r="H183" s="43">
        <f>Tabla_Recibidas[[#This Row],[BASE IMPONIBLE]]*Tabla_Recibidas[[#This Row],[%]]</f>
        <v>0</v>
      </c>
      <c r="I183" s="13">
        <f>Tabla_Recibidas[[#This Row],[BASE IMPONIBLE]]+Tabla_Recibidas[[#This Row],[CUOTA IVA]]</f>
        <v>0</v>
      </c>
      <c r="J183" s="34" t="str">
        <f>TEXT(Tabla_Emitidas[[#This Row],[FECHA]],"MMMM")</f>
        <v>enero</v>
      </c>
    </row>
    <row r="184" spans="2:10" x14ac:dyDescent="0.3">
      <c r="B184" s="6"/>
      <c r="C184" s="7"/>
      <c r="F184" s="8"/>
      <c r="G184" s="15"/>
      <c r="H184" s="43">
        <f>Tabla_Recibidas[[#This Row],[BASE IMPONIBLE]]*Tabla_Recibidas[[#This Row],[%]]</f>
        <v>0</v>
      </c>
      <c r="I184" s="13">
        <f>Tabla_Recibidas[[#This Row],[BASE IMPONIBLE]]+Tabla_Recibidas[[#This Row],[CUOTA IVA]]</f>
        <v>0</v>
      </c>
      <c r="J184" s="34" t="str">
        <f>TEXT(Tabla_Emitidas[[#This Row],[FECHA]],"MMMM")</f>
        <v>enero</v>
      </c>
    </row>
    <row r="185" spans="2:10" x14ac:dyDescent="0.3">
      <c r="B185" s="6"/>
      <c r="C185" s="7"/>
      <c r="F185" s="8"/>
      <c r="G185" s="15"/>
      <c r="H185" s="43">
        <f>Tabla_Recibidas[[#This Row],[BASE IMPONIBLE]]*Tabla_Recibidas[[#This Row],[%]]</f>
        <v>0</v>
      </c>
      <c r="I185" s="13">
        <f>Tabla_Recibidas[[#This Row],[BASE IMPONIBLE]]+Tabla_Recibidas[[#This Row],[CUOTA IVA]]</f>
        <v>0</v>
      </c>
      <c r="J185" s="34" t="str">
        <f>TEXT(Tabla_Emitidas[[#This Row],[FECHA]],"MMMM")</f>
        <v>enero</v>
      </c>
    </row>
    <row r="186" spans="2:10" x14ac:dyDescent="0.3">
      <c r="B186" s="6"/>
      <c r="C186" s="7"/>
      <c r="F186" s="8"/>
      <c r="G186" s="15"/>
      <c r="H186" s="43">
        <f>Tabla_Recibidas[[#This Row],[BASE IMPONIBLE]]*Tabla_Recibidas[[#This Row],[%]]</f>
        <v>0</v>
      </c>
      <c r="I186" s="13">
        <f>Tabla_Recibidas[[#This Row],[BASE IMPONIBLE]]+Tabla_Recibidas[[#This Row],[CUOTA IVA]]</f>
        <v>0</v>
      </c>
      <c r="J186" s="34" t="str">
        <f>TEXT(Tabla_Emitidas[[#This Row],[FECHA]],"MMMM")</f>
        <v>enero</v>
      </c>
    </row>
    <row r="187" spans="2:10" x14ac:dyDescent="0.3">
      <c r="B187" s="6"/>
      <c r="C187" s="7"/>
      <c r="F187" s="8"/>
      <c r="G187" s="15"/>
      <c r="H187" s="43">
        <f>Tabla_Recibidas[[#This Row],[BASE IMPONIBLE]]*Tabla_Recibidas[[#This Row],[%]]</f>
        <v>0</v>
      </c>
      <c r="I187" s="13">
        <f>Tabla_Recibidas[[#This Row],[BASE IMPONIBLE]]+Tabla_Recibidas[[#This Row],[CUOTA IVA]]</f>
        <v>0</v>
      </c>
      <c r="J187" s="34" t="str">
        <f>TEXT(Tabla_Emitidas[[#This Row],[FECHA]],"MMMM")</f>
        <v>enero</v>
      </c>
    </row>
    <row r="188" spans="2:10" x14ac:dyDescent="0.3">
      <c r="B188" s="6"/>
      <c r="C188" s="7"/>
      <c r="F188" s="8"/>
      <c r="G188" s="15"/>
      <c r="H188" s="43">
        <f>Tabla_Recibidas[[#This Row],[BASE IMPONIBLE]]*Tabla_Recibidas[[#This Row],[%]]</f>
        <v>0</v>
      </c>
      <c r="I188" s="13">
        <f>Tabla_Recibidas[[#This Row],[BASE IMPONIBLE]]+Tabla_Recibidas[[#This Row],[CUOTA IVA]]</f>
        <v>0</v>
      </c>
      <c r="J188" s="34" t="str">
        <f>TEXT(Tabla_Emitidas[[#This Row],[FECHA]],"MMMM")</f>
        <v>enero</v>
      </c>
    </row>
    <row r="189" spans="2:10" x14ac:dyDescent="0.3">
      <c r="B189" s="6"/>
      <c r="C189" s="7"/>
      <c r="F189" s="8"/>
      <c r="G189" s="15"/>
      <c r="H189" s="43">
        <f>Tabla_Recibidas[[#This Row],[BASE IMPONIBLE]]*Tabla_Recibidas[[#This Row],[%]]</f>
        <v>0</v>
      </c>
      <c r="I189" s="13">
        <f>Tabla_Recibidas[[#This Row],[BASE IMPONIBLE]]+Tabla_Recibidas[[#This Row],[CUOTA IVA]]</f>
        <v>0</v>
      </c>
      <c r="J189" s="34" t="str">
        <f>TEXT(Tabla_Emitidas[[#This Row],[FECHA]],"MMMM")</f>
        <v>enero</v>
      </c>
    </row>
    <row r="190" spans="2:10" x14ac:dyDescent="0.3">
      <c r="B190" s="6"/>
      <c r="C190" s="7"/>
      <c r="F190" s="8"/>
      <c r="G190" s="15"/>
      <c r="H190" s="43">
        <f>Tabla_Recibidas[[#This Row],[BASE IMPONIBLE]]*Tabla_Recibidas[[#This Row],[%]]</f>
        <v>0</v>
      </c>
      <c r="I190" s="13">
        <f>Tabla_Recibidas[[#This Row],[BASE IMPONIBLE]]+Tabla_Recibidas[[#This Row],[CUOTA IVA]]</f>
        <v>0</v>
      </c>
      <c r="J190" s="34" t="str">
        <f>TEXT(Tabla_Emitidas[[#This Row],[FECHA]],"MMMM")</f>
        <v>enero</v>
      </c>
    </row>
    <row r="191" spans="2:10" x14ac:dyDescent="0.3">
      <c r="B191" s="6"/>
      <c r="C191" s="7"/>
      <c r="F191" s="8"/>
      <c r="G191" s="15"/>
      <c r="H191" s="43">
        <f>Tabla_Recibidas[[#This Row],[BASE IMPONIBLE]]*Tabla_Recibidas[[#This Row],[%]]</f>
        <v>0</v>
      </c>
      <c r="I191" s="13">
        <f>Tabla_Recibidas[[#This Row],[BASE IMPONIBLE]]+Tabla_Recibidas[[#This Row],[CUOTA IVA]]</f>
        <v>0</v>
      </c>
      <c r="J191" s="34" t="str">
        <f>TEXT(Tabla_Emitidas[[#This Row],[FECHA]],"MMMM")</f>
        <v>enero</v>
      </c>
    </row>
    <row r="192" spans="2:10" x14ac:dyDescent="0.3">
      <c r="B192" s="6"/>
      <c r="C192" s="7"/>
      <c r="F192" s="8"/>
      <c r="G192" s="15"/>
      <c r="H192" s="43">
        <f>Tabla_Recibidas[[#This Row],[BASE IMPONIBLE]]*Tabla_Recibidas[[#This Row],[%]]</f>
        <v>0</v>
      </c>
      <c r="I192" s="13">
        <f>Tabla_Recibidas[[#This Row],[BASE IMPONIBLE]]+Tabla_Recibidas[[#This Row],[CUOTA IVA]]</f>
        <v>0</v>
      </c>
      <c r="J192" s="34" t="str">
        <f>TEXT(Tabla_Emitidas[[#This Row],[FECHA]],"MMMM")</f>
        <v>enero</v>
      </c>
    </row>
    <row r="193" spans="2:10" x14ac:dyDescent="0.3">
      <c r="B193" s="6"/>
      <c r="C193" s="7"/>
      <c r="F193" s="8"/>
      <c r="G193" s="15"/>
      <c r="H193" s="43">
        <f>Tabla_Recibidas[[#This Row],[BASE IMPONIBLE]]*Tabla_Recibidas[[#This Row],[%]]</f>
        <v>0</v>
      </c>
      <c r="I193" s="13">
        <f>Tabla_Recibidas[[#This Row],[BASE IMPONIBLE]]+Tabla_Recibidas[[#This Row],[CUOTA IVA]]</f>
        <v>0</v>
      </c>
      <c r="J193" s="34" t="str">
        <f>TEXT(Tabla_Emitidas[[#This Row],[FECHA]],"MMMM")</f>
        <v>enero</v>
      </c>
    </row>
    <row r="194" spans="2:10" x14ac:dyDescent="0.3">
      <c r="B194" s="6"/>
      <c r="C194" s="7"/>
      <c r="F194" s="8"/>
      <c r="G194" s="15"/>
      <c r="H194" s="43">
        <f>Tabla_Recibidas[[#This Row],[BASE IMPONIBLE]]*Tabla_Recibidas[[#This Row],[%]]</f>
        <v>0</v>
      </c>
      <c r="I194" s="13">
        <f>Tabla_Recibidas[[#This Row],[BASE IMPONIBLE]]+Tabla_Recibidas[[#This Row],[CUOTA IVA]]</f>
        <v>0</v>
      </c>
      <c r="J194" s="34" t="str">
        <f>TEXT(Tabla_Emitidas[[#This Row],[FECHA]],"MMMM")</f>
        <v>enero</v>
      </c>
    </row>
    <row r="195" spans="2:10" x14ac:dyDescent="0.3">
      <c r="B195" s="6"/>
      <c r="C195" s="7"/>
      <c r="F195" s="8"/>
      <c r="G195" s="15"/>
      <c r="H195" s="43">
        <f>Tabla_Recibidas[[#This Row],[BASE IMPONIBLE]]*Tabla_Recibidas[[#This Row],[%]]</f>
        <v>0</v>
      </c>
      <c r="I195" s="13">
        <f>Tabla_Recibidas[[#This Row],[BASE IMPONIBLE]]+Tabla_Recibidas[[#This Row],[CUOTA IVA]]</f>
        <v>0</v>
      </c>
      <c r="J195" s="34" t="str">
        <f>TEXT(Tabla_Emitidas[[#This Row],[FECHA]],"MMMM")</f>
        <v>enero</v>
      </c>
    </row>
    <row r="196" spans="2:10" x14ac:dyDescent="0.3">
      <c r="B196" s="6"/>
      <c r="C196" s="7"/>
      <c r="F196" s="8"/>
      <c r="G196" s="15"/>
      <c r="H196" s="43">
        <f>Tabla_Recibidas[[#This Row],[BASE IMPONIBLE]]*Tabla_Recibidas[[#This Row],[%]]</f>
        <v>0</v>
      </c>
      <c r="I196" s="13">
        <f>Tabla_Recibidas[[#This Row],[BASE IMPONIBLE]]+Tabla_Recibidas[[#This Row],[CUOTA IVA]]</f>
        <v>0</v>
      </c>
      <c r="J196" s="34" t="str">
        <f>TEXT(Tabla_Emitidas[[#This Row],[FECHA]],"MMMM")</f>
        <v>enero</v>
      </c>
    </row>
    <row r="197" spans="2:10" x14ac:dyDescent="0.3">
      <c r="B197" s="6"/>
      <c r="C197" s="7"/>
      <c r="F197" s="8"/>
      <c r="G197" s="15"/>
      <c r="H197" s="43">
        <f>Tabla_Recibidas[[#This Row],[BASE IMPONIBLE]]*Tabla_Recibidas[[#This Row],[%]]</f>
        <v>0</v>
      </c>
      <c r="I197" s="13">
        <f>Tabla_Recibidas[[#This Row],[BASE IMPONIBLE]]+Tabla_Recibidas[[#This Row],[CUOTA IVA]]</f>
        <v>0</v>
      </c>
      <c r="J197" s="34" t="str">
        <f>TEXT(Tabla_Emitidas[[#This Row],[FECHA]],"MMMM")</f>
        <v>enero</v>
      </c>
    </row>
    <row r="198" spans="2:10" x14ac:dyDescent="0.3">
      <c r="B198" s="6"/>
      <c r="C198" s="7"/>
      <c r="F198" s="8"/>
      <c r="G198" s="15"/>
      <c r="H198" s="43">
        <f>Tabla_Recibidas[[#This Row],[BASE IMPONIBLE]]*Tabla_Recibidas[[#This Row],[%]]</f>
        <v>0</v>
      </c>
      <c r="I198" s="13">
        <f>Tabla_Recibidas[[#This Row],[BASE IMPONIBLE]]+Tabla_Recibidas[[#This Row],[CUOTA IVA]]</f>
        <v>0</v>
      </c>
      <c r="J198" s="34" t="str">
        <f>TEXT(Tabla_Emitidas[[#This Row],[FECHA]],"MMMM")</f>
        <v>enero</v>
      </c>
    </row>
    <row r="199" spans="2:10" x14ac:dyDescent="0.3">
      <c r="B199" s="6"/>
      <c r="C199" s="7"/>
      <c r="F199" s="8"/>
      <c r="G199" s="15"/>
      <c r="H199" s="43">
        <f>Tabla_Recibidas[[#This Row],[BASE IMPONIBLE]]*Tabla_Recibidas[[#This Row],[%]]</f>
        <v>0</v>
      </c>
      <c r="I199" s="13">
        <f>Tabla_Recibidas[[#This Row],[BASE IMPONIBLE]]+Tabla_Recibidas[[#This Row],[CUOTA IVA]]</f>
        <v>0</v>
      </c>
      <c r="J199" s="34" t="str">
        <f>TEXT(Tabla_Emitidas[[#This Row],[FECHA]],"MMMM")</f>
        <v>enero</v>
      </c>
    </row>
    <row r="200" spans="2:10" x14ac:dyDescent="0.3">
      <c r="B200" s="6"/>
      <c r="C200" s="7"/>
      <c r="F200" s="8"/>
      <c r="G200" s="15"/>
      <c r="H200" s="43">
        <f>Tabla_Recibidas[[#This Row],[BASE IMPONIBLE]]*Tabla_Recibidas[[#This Row],[%]]</f>
        <v>0</v>
      </c>
      <c r="I200" s="13">
        <f>Tabla_Recibidas[[#This Row],[BASE IMPONIBLE]]+Tabla_Recibidas[[#This Row],[CUOTA IVA]]</f>
        <v>0</v>
      </c>
      <c r="J200" s="34" t="str">
        <f>TEXT(Tabla_Emitidas[[#This Row],[FECHA]],"MMMM")</f>
        <v>enero</v>
      </c>
    </row>
    <row r="201" spans="2:10" x14ac:dyDescent="0.3">
      <c r="B201" s="6"/>
      <c r="C201" s="7"/>
      <c r="F201" s="8"/>
      <c r="G201" s="15"/>
      <c r="H201" s="43">
        <f>Tabla_Recibidas[[#This Row],[BASE IMPONIBLE]]*Tabla_Recibidas[[#This Row],[%]]</f>
        <v>0</v>
      </c>
      <c r="I201" s="13">
        <f>Tabla_Recibidas[[#This Row],[BASE IMPONIBLE]]+Tabla_Recibidas[[#This Row],[CUOTA IVA]]</f>
        <v>0</v>
      </c>
      <c r="J201" s="34" t="str">
        <f>TEXT(Tabla_Emitidas[[#This Row],[FECHA]],"MMMM")</f>
        <v>enero</v>
      </c>
    </row>
    <row r="202" spans="2:10" x14ac:dyDescent="0.3">
      <c r="B202" s="6"/>
      <c r="C202" s="7"/>
      <c r="F202" s="8"/>
      <c r="G202" s="15"/>
      <c r="H202" s="43">
        <f>Tabla_Recibidas[[#This Row],[BASE IMPONIBLE]]*Tabla_Recibidas[[#This Row],[%]]</f>
        <v>0</v>
      </c>
      <c r="I202" s="13">
        <f>Tabla_Recibidas[[#This Row],[BASE IMPONIBLE]]+Tabla_Recibidas[[#This Row],[CUOTA IVA]]</f>
        <v>0</v>
      </c>
      <c r="J202" s="34" t="str">
        <f>TEXT(Tabla_Emitidas[[#This Row],[FECHA]],"MMMM")</f>
        <v>enero</v>
      </c>
    </row>
    <row r="203" spans="2:10" x14ac:dyDescent="0.3">
      <c r="B203" s="6"/>
      <c r="C203" s="7"/>
      <c r="F203" s="8"/>
      <c r="G203" s="15"/>
      <c r="H203" s="43">
        <f>Tabla_Recibidas[[#This Row],[BASE IMPONIBLE]]*Tabla_Recibidas[[#This Row],[%]]</f>
        <v>0</v>
      </c>
      <c r="I203" s="13">
        <f>Tabla_Recibidas[[#This Row],[BASE IMPONIBLE]]+Tabla_Recibidas[[#This Row],[CUOTA IVA]]</f>
        <v>0</v>
      </c>
      <c r="J203" s="34" t="str">
        <f>TEXT(Tabla_Emitidas[[#This Row],[FECHA]],"MMMM")</f>
        <v>enero</v>
      </c>
    </row>
    <row r="204" spans="2:10" x14ac:dyDescent="0.3">
      <c r="B204" s="6"/>
      <c r="C204" s="7"/>
      <c r="F204" s="8"/>
      <c r="G204" s="15"/>
      <c r="H204" s="43">
        <f>Tabla_Recibidas[[#This Row],[BASE IMPONIBLE]]*Tabla_Recibidas[[#This Row],[%]]</f>
        <v>0</v>
      </c>
      <c r="I204" s="13">
        <f>Tabla_Recibidas[[#This Row],[BASE IMPONIBLE]]+Tabla_Recibidas[[#This Row],[CUOTA IVA]]</f>
        <v>0</v>
      </c>
      <c r="J204" s="34" t="str">
        <f>TEXT(Tabla_Emitidas[[#This Row],[FECHA]],"MMMM")</f>
        <v>enero</v>
      </c>
    </row>
    <row r="205" spans="2:10" x14ac:dyDescent="0.3">
      <c r="B205" s="6"/>
      <c r="C205" s="7"/>
      <c r="F205" s="8"/>
      <c r="G205" s="15"/>
      <c r="H205" s="43">
        <f>Tabla_Recibidas[[#This Row],[BASE IMPONIBLE]]*Tabla_Recibidas[[#This Row],[%]]</f>
        <v>0</v>
      </c>
      <c r="I205" s="13">
        <f>Tabla_Recibidas[[#This Row],[BASE IMPONIBLE]]+Tabla_Recibidas[[#This Row],[CUOTA IVA]]</f>
        <v>0</v>
      </c>
      <c r="J205" s="34" t="str">
        <f>TEXT(Tabla_Emitidas[[#This Row],[FECHA]],"MMMM")</f>
        <v>enero</v>
      </c>
    </row>
    <row r="206" spans="2:10" x14ac:dyDescent="0.3">
      <c r="B206" s="6"/>
      <c r="C206" s="7"/>
      <c r="F206" s="8"/>
      <c r="G206" s="15"/>
      <c r="H206" s="43">
        <f>Tabla_Recibidas[[#This Row],[BASE IMPONIBLE]]*Tabla_Recibidas[[#This Row],[%]]</f>
        <v>0</v>
      </c>
      <c r="I206" s="13">
        <f>Tabla_Recibidas[[#This Row],[BASE IMPONIBLE]]+Tabla_Recibidas[[#This Row],[CUOTA IVA]]</f>
        <v>0</v>
      </c>
      <c r="J206" s="34" t="str">
        <f>TEXT(Tabla_Emitidas[[#This Row],[FECHA]],"MMMM")</f>
        <v>enero</v>
      </c>
    </row>
    <row r="207" spans="2:10" x14ac:dyDescent="0.3">
      <c r="B207" s="6"/>
      <c r="C207" s="7"/>
      <c r="F207" s="8"/>
      <c r="G207" s="15"/>
      <c r="H207" s="43">
        <f>Tabla_Recibidas[[#This Row],[BASE IMPONIBLE]]*Tabla_Recibidas[[#This Row],[%]]</f>
        <v>0</v>
      </c>
      <c r="I207" s="13">
        <f>Tabla_Recibidas[[#This Row],[BASE IMPONIBLE]]+Tabla_Recibidas[[#This Row],[CUOTA IVA]]</f>
        <v>0</v>
      </c>
      <c r="J207" s="34" t="str">
        <f>TEXT(Tabla_Emitidas[[#This Row],[FECHA]],"MMMM")</f>
        <v>enero</v>
      </c>
    </row>
    <row r="208" spans="2:10" x14ac:dyDescent="0.3">
      <c r="B208" s="6"/>
      <c r="C208" s="7"/>
      <c r="F208" s="8"/>
      <c r="G208" s="15"/>
      <c r="H208" s="43">
        <f>Tabla_Recibidas[[#This Row],[BASE IMPONIBLE]]*Tabla_Recibidas[[#This Row],[%]]</f>
        <v>0</v>
      </c>
      <c r="I208" s="13">
        <f>Tabla_Recibidas[[#This Row],[BASE IMPONIBLE]]+Tabla_Recibidas[[#This Row],[CUOTA IVA]]</f>
        <v>0</v>
      </c>
      <c r="J208" s="34" t="str">
        <f>TEXT(Tabla_Emitidas[[#This Row],[FECHA]],"MMMM")</f>
        <v>enero</v>
      </c>
    </row>
    <row r="209" spans="2:10" x14ac:dyDescent="0.3">
      <c r="B209" s="6"/>
      <c r="C209" s="7"/>
      <c r="F209" s="8"/>
      <c r="G209" s="15"/>
      <c r="H209" s="43">
        <f>Tabla_Recibidas[[#This Row],[BASE IMPONIBLE]]*Tabla_Recibidas[[#This Row],[%]]</f>
        <v>0</v>
      </c>
      <c r="I209" s="13">
        <f>Tabla_Recibidas[[#This Row],[BASE IMPONIBLE]]+Tabla_Recibidas[[#This Row],[CUOTA IVA]]</f>
        <v>0</v>
      </c>
      <c r="J209" s="34" t="str">
        <f>TEXT(Tabla_Emitidas[[#This Row],[FECHA]],"MMMM")</f>
        <v>enero</v>
      </c>
    </row>
    <row r="210" spans="2:10" x14ac:dyDescent="0.3">
      <c r="B210" s="6"/>
      <c r="C210" s="7"/>
      <c r="F210" s="8"/>
      <c r="G210" s="15"/>
      <c r="H210" s="43">
        <f>Tabla_Recibidas[[#This Row],[BASE IMPONIBLE]]*Tabla_Recibidas[[#This Row],[%]]</f>
        <v>0</v>
      </c>
      <c r="I210" s="13">
        <f>Tabla_Recibidas[[#This Row],[BASE IMPONIBLE]]+Tabla_Recibidas[[#This Row],[CUOTA IVA]]</f>
        <v>0</v>
      </c>
      <c r="J210" s="34" t="str">
        <f>TEXT(Tabla_Emitidas[[#This Row],[FECHA]],"MMMM")</f>
        <v>enero</v>
      </c>
    </row>
    <row r="211" spans="2:10" x14ac:dyDescent="0.3">
      <c r="B211" s="6"/>
      <c r="C211" s="7"/>
      <c r="F211" s="8"/>
      <c r="G211" s="15"/>
      <c r="H211" s="43">
        <f>Tabla_Recibidas[[#This Row],[BASE IMPONIBLE]]*Tabla_Recibidas[[#This Row],[%]]</f>
        <v>0</v>
      </c>
      <c r="I211" s="13">
        <f>Tabla_Recibidas[[#This Row],[BASE IMPONIBLE]]+Tabla_Recibidas[[#This Row],[CUOTA IVA]]</f>
        <v>0</v>
      </c>
      <c r="J211" s="34" t="str">
        <f>TEXT(Tabla_Emitidas[[#This Row],[FECHA]],"MMMM")</f>
        <v>enero</v>
      </c>
    </row>
    <row r="212" spans="2:10" x14ac:dyDescent="0.3">
      <c r="B212" s="6"/>
      <c r="C212" s="7"/>
      <c r="F212" s="8"/>
      <c r="G212" s="15"/>
      <c r="H212" s="43">
        <f>Tabla_Recibidas[[#This Row],[BASE IMPONIBLE]]*Tabla_Recibidas[[#This Row],[%]]</f>
        <v>0</v>
      </c>
      <c r="I212" s="13">
        <f>Tabla_Recibidas[[#This Row],[BASE IMPONIBLE]]+Tabla_Recibidas[[#This Row],[CUOTA IVA]]</f>
        <v>0</v>
      </c>
      <c r="J212" s="34" t="str">
        <f>TEXT(Tabla_Emitidas[[#This Row],[FECHA]],"MMMM")</f>
        <v>enero</v>
      </c>
    </row>
    <row r="213" spans="2:10" x14ac:dyDescent="0.3">
      <c r="B213" s="6"/>
      <c r="C213" s="7"/>
      <c r="F213" s="8"/>
      <c r="G213" s="15"/>
      <c r="H213" s="43">
        <f>Tabla_Recibidas[[#This Row],[BASE IMPONIBLE]]*Tabla_Recibidas[[#This Row],[%]]</f>
        <v>0</v>
      </c>
      <c r="I213" s="13">
        <f>Tabla_Recibidas[[#This Row],[BASE IMPONIBLE]]+Tabla_Recibidas[[#This Row],[CUOTA IVA]]</f>
        <v>0</v>
      </c>
      <c r="J213" s="34" t="str">
        <f>TEXT(Tabla_Emitidas[[#This Row],[FECHA]],"MMMM")</f>
        <v>enero</v>
      </c>
    </row>
    <row r="214" spans="2:10" x14ac:dyDescent="0.3">
      <c r="B214" s="6"/>
      <c r="C214" s="7"/>
      <c r="F214" s="8"/>
      <c r="G214" s="15"/>
      <c r="H214" s="43">
        <f>Tabla_Recibidas[[#This Row],[BASE IMPONIBLE]]*Tabla_Recibidas[[#This Row],[%]]</f>
        <v>0</v>
      </c>
      <c r="I214" s="13">
        <f>Tabla_Recibidas[[#This Row],[BASE IMPONIBLE]]+Tabla_Recibidas[[#This Row],[CUOTA IVA]]</f>
        <v>0</v>
      </c>
      <c r="J214" s="34" t="str">
        <f>TEXT(Tabla_Emitidas[[#This Row],[FECHA]],"MMMM")</f>
        <v>enero</v>
      </c>
    </row>
    <row r="215" spans="2:10" x14ac:dyDescent="0.3">
      <c r="B215" s="6"/>
      <c r="C215" s="7"/>
      <c r="F215" s="8"/>
      <c r="G215" s="15"/>
      <c r="H215" s="43">
        <f>Tabla_Recibidas[[#This Row],[BASE IMPONIBLE]]*Tabla_Recibidas[[#This Row],[%]]</f>
        <v>0</v>
      </c>
      <c r="I215" s="13">
        <f>Tabla_Recibidas[[#This Row],[BASE IMPONIBLE]]+Tabla_Recibidas[[#This Row],[CUOTA IVA]]</f>
        <v>0</v>
      </c>
      <c r="J215" s="34" t="str">
        <f>TEXT(Tabla_Emitidas[[#This Row],[FECHA]],"MMMM")</f>
        <v>enero</v>
      </c>
    </row>
    <row r="216" spans="2:10" x14ac:dyDescent="0.3">
      <c r="B216" s="6"/>
      <c r="C216" s="7"/>
      <c r="F216" s="8"/>
      <c r="G216" s="15"/>
      <c r="H216" s="43">
        <f>Tabla_Recibidas[[#This Row],[BASE IMPONIBLE]]*Tabla_Recibidas[[#This Row],[%]]</f>
        <v>0</v>
      </c>
      <c r="I216" s="13">
        <f>Tabla_Recibidas[[#This Row],[BASE IMPONIBLE]]+Tabla_Recibidas[[#This Row],[CUOTA IVA]]</f>
        <v>0</v>
      </c>
      <c r="J216" s="34" t="str">
        <f>TEXT(Tabla_Emitidas[[#This Row],[FECHA]],"MMMM")</f>
        <v>enero</v>
      </c>
    </row>
    <row r="217" spans="2:10" x14ac:dyDescent="0.3">
      <c r="B217" s="6"/>
      <c r="C217" s="7"/>
      <c r="F217" s="8"/>
      <c r="G217" s="15"/>
      <c r="H217" s="43">
        <f>Tabla_Recibidas[[#This Row],[BASE IMPONIBLE]]*Tabla_Recibidas[[#This Row],[%]]</f>
        <v>0</v>
      </c>
      <c r="I217" s="13">
        <f>Tabla_Recibidas[[#This Row],[BASE IMPONIBLE]]+Tabla_Recibidas[[#This Row],[CUOTA IVA]]</f>
        <v>0</v>
      </c>
      <c r="J217" s="34" t="str">
        <f>TEXT(Tabla_Emitidas[[#This Row],[FECHA]],"MMMM")</f>
        <v>enero</v>
      </c>
    </row>
    <row r="218" spans="2:10" x14ac:dyDescent="0.3">
      <c r="B218" s="6"/>
      <c r="C218" s="7"/>
      <c r="F218" s="8"/>
      <c r="G218" s="15"/>
      <c r="H218" s="43">
        <f>Tabla_Recibidas[[#This Row],[BASE IMPONIBLE]]*Tabla_Recibidas[[#This Row],[%]]</f>
        <v>0</v>
      </c>
      <c r="I218" s="13">
        <f>Tabla_Recibidas[[#This Row],[BASE IMPONIBLE]]+Tabla_Recibidas[[#This Row],[CUOTA IVA]]</f>
        <v>0</v>
      </c>
      <c r="J218" s="34" t="str">
        <f>TEXT(Tabla_Emitidas[[#This Row],[FECHA]],"MMMM")</f>
        <v>enero</v>
      </c>
    </row>
    <row r="219" spans="2:10" x14ac:dyDescent="0.3">
      <c r="B219" s="6"/>
      <c r="C219" s="7"/>
      <c r="F219" s="8"/>
      <c r="G219" s="15"/>
      <c r="H219" s="43">
        <f>Tabla_Recibidas[[#This Row],[BASE IMPONIBLE]]*Tabla_Recibidas[[#This Row],[%]]</f>
        <v>0</v>
      </c>
      <c r="I219" s="13">
        <f>Tabla_Recibidas[[#This Row],[BASE IMPONIBLE]]+Tabla_Recibidas[[#This Row],[CUOTA IVA]]</f>
        <v>0</v>
      </c>
      <c r="J219" s="34" t="str">
        <f>TEXT(Tabla_Emitidas[[#This Row],[FECHA]],"MMMM")</f>
        <v>enero</v>
      </c>
    </row>
    <row r="220" spans="2:10" x14ac:dyDescent="0.3">
      <c r="B220" s="6"/>
      <c r="C220" s="7"/>
      <c r="F220" s="8"/>
      <c r="G220" s="15"/>
      <c r="H220" s="43">
        <f>Tabla_Recibidas[[#This Row],[BASE IMPONIBLE]]*Tabla_Recibidas[[#This Row],[%]]</f>
        <v>0</v>
      </c>
      <c r="I220" s="13">
        <f>Tabla_Recibidas[[#This Row],[BASE IMPONIBLE]]+Tabla_Recibidas[[#This Row],[CUOTA IVA]]</f>
        <v>0</v>
      </c>
      <c r="J220" s="34" t="str">
        <f>TEXT(Tabla_Emitidas[[#This Row],[FECHA]],"MMMM")</f>
        <v>enero</v>
      </c>
    </row>
    <row r="221" spans="2:10" x14ac:dyDescent="0.3">
      <c r="B221" s="6"/>
      <c r="C221" s="7"/>
      <c r="F221" s="8"/>
      <c r="G221" s="15"/>
      <c r="H221" s="43">
        <f>Tabla_Recibidas[[#This Row],[BASE IMPONIBLE]]*Tabla_Recibidas[[#This Row],[%]]</f>
        <v>0</v>
      </c>
      <c r="I221" s="13">
        <f>Tabla_Recibidas[[#This Row],[BASE IMPONIBLE]]+Tabla_Recibidas[[#This Row],[CUOTA IVA]]</f>
        <v>0</v>
      </c>
      <c r="J221" s="34" t="str">
        <f>TEXT(Tabla_Emitidas[[#This Row],[FECHA]],"MMMM")</f>
        <v>enero</v>
      </c>
    </row>
    <row r="222" spans="2:10" x14ac:dyDescent="0.3">
      <c r="B222" s="6"/>
      <c r="C222" s="7"/>
      <c r="F222" s="8"/>
      <c r="G222" s="15"/>
      <c r="H222" s="43">
        <f>Tabla_Recibidas[[#This Row],[BASE IMPONIBLE]]*Tabla_Recibidas[[#This Row],[%]]</f>
        <v>0</v>
      </c>
      <c r="I222" s="13">
        <f>Tabla_Recibidas[[#This Row],[BASE IMPONIBLE]]+Tabla_Recibidas[[#This Row],[CUOTA IVA]]</f>
        <v>0</v>
      </c>
      <c r="J222" s="34" t="str">
        <f>TEXT(Tabla_Emitidas[[#This Row],[FECHA]],"MMMM")</f>
        <v>enero</v>
      </c>
    </row>
    <row r="223" spans="2:10" x14ac:dyDescent="0.3">
      <c r="B223" s="6"/>
      <c r="C223" s="7"/>
      <c r="F223" s="8"/>
      <c r="G223" s="15"/>
      <c r="H223" s="43">
        <f>Tabla_Recibidas[[#This Row],[BASE IMPONIBLE]]*Tabla_Recibidas[[#This Row],[%]]</f>
        <v>0</v>
      </c>
      <c r="I223" s="13">
        <f>Tabla_Recibidas[[#This Row],[BASE IMPONIBLE]]+Tabla_Recibidas[[#This Row],[CUOTA IVA]]</f>
        <v>0</v>
      </c>
      <c r="J223" s="34" t="str">
        <f>TEXT(Tabla_Emitidas[[#This Row],[FECHA]],"MMMM")</f>
        <v>enero</v>
      </c>
    </row>
    <row r="224" spans="2:10" x14ac:dyDescent="0.3">
      <c r="B224" s="6"/>
      <c r="C224" s="7"/>
      <c r="F224" s="8"/>
      <c r="G224" s="15"/>
      <c r="H224" s="43">
        <f>Tabla_Recibidas[[#This Row],[BASE IMPONIBLE]]*Tabla_Recibidas[[#This Row],[%]]</f>
        <v>0</v>
      </c>
      <c r="I224" s="13">
        <f>Tabla_Recibidas[[#This Row],[BASE IMPONIBLE]]+Tabla_Recibidas[[#This Row],[CUOTA IVA]]</f>
        <v>0</v>
      </c>
      <c r="J224" s="34" t="str">
        <f>TEXT(Tabla_Emitidas[[#This Row],[FECHA]],"MMMM")</f>
        <v>enero</v>
      </c>
    </row>
    <row r="225" spans="2:10" x14ac:dyDescent="0.3">
      <c r="B225" s="6"/>
      <c r="C225" s="7"/>
      <c r="F225" s="8"/>
      <c r="G225" s="15"/>
      <c r="H225" s="43">
        <f>Tabla_Recibidas[[#This Row],[BASE IMPONIBLE]]*Tabla_Recibidas[[#This Row],[%]]</f>
        <v>0</v>
      </c>
      <c r="I225" s="13">
        <f>Tabla_Recibidas[[#This Row],[BASE IMPONIBLE]]+Tabla_Recibidas[[#This Row],[CUOTA IVA]]</f>
        <v>0</v>
      </c>
      <c r="J225" s="34" t="str">
        <f>TEXT(Tabla_Emitidas[[#This Row],[FECHA]],"MMMM")</f>
        <v>enero</v>
      </c>
    </row>
    <row r="226" spans="2:10" x14ac:dyDescent="0.3">
      <c r="B226" s="6"/>
      <c r="C226" s="7"/>
      <c r="F226" s="8"/>
      <c r="G226" s="15"/>
      <c r="H226" s="43">
        <f>Tabla_Recibidas[[#This Row],[BASE IMPONIBLE]]*Tabla_Recibidas[[#This Row],[%]]</f>
        <v>0</v>
      </c>
      <c r="I226" s="13">
        <f>Tabla_Recibidas[[#This Row],[BASE IMPONIBLE]]+Tabla_Recibidas[[#This Row],[CUOTA IVA]]</f>
        <v>0</v>
      </c>
      <c r="J226" s="34" t="str">
        <f>TEXT(Tabla_Emitidas[[#This Row],[FECHA]],"MMMM")</f>
        <v>enero</v>
      </c>
    </row>
    <row r="227" spans="2:10" x14ac:dyDescent="0.3">
      <c r="B227" s="6"/>
      <c r="C227" s="7"/>
      <c r="F227" s="8"/>
      <c r="G227" s="15"/>
      <c r="H227" s="43">
        <f>Tabla_Recibidas[[#This Row],[BASE IMPONIBLE]]*Tabla_Recibidas[[#This Row],[%]]</f>
        <v>0</v>
      </c>
      <c r="I227" s="13">
        <f>Tabla_Recibidas[[#This Row],[BASE IMPONIBLE]]+Tabla_Recibidas[[#This Row],[CUOTA IVA]]</f>
        <v>0</v>
      </c>
      <c r="J227" s="34" t="str">
        <f>TEXT(Tabla_Emitidas[[#This Row],[FECHA]],"MMMM")</f>
        <v>enero</v>
      </c>
    </row>
    <row r="228" spans="2:10" x14ac:dyDescent="0.3">
      <c r="B228" s="6"/>
      <c r="C228" s="7"/>
      <c r="F228" s="8"/>
      <c r="G228" s="15"/>
      <c r="H228" s="43">
        <f>Tabla_Recibidas[[#This Row],[BASE IMPONIBLE]]*Tabla_Recibidas[[#This Row],[%]]</f>
        <v>0</v>
      </c>
      <c r="I228" s="13">
        <f>Tabla_Recibidas[[#This Row],[BASE IMPONIBLE]]+Tabla_Recibidas[[#This Row],[CUOTA IVA]]</f>
        <v>0</v>
      </c>
      <c r="J228" s="34" t="str">
        <f>TEXT(Tabla_Emitidas[[#This Row],[FECHA]],"MMMM")</f>
        <v>enero</v>
      </c>
    </row>
    <row r="229" spans="2:10" x14ac:dyDescent="0.3">
      <c r="B229" s="6"/>
      <c r="C229" s="7"/>
      <c r="F229" s="8"/>
      <c r="G229" s="15"/>
      <c r="H229" s="43">
        <f>Tabla_Recibidas[[#This Row],[BASE IMPONIBLE]]*Tabla_Recibidas[[#This Row],[%]]</f>
        <v>0</v>
      </c>
      <c r="I229" s="13">
        <f>Tabla_Recibidas[[#This Row],[BASE IMPONIBLE]]+Tabla_Recibidas[[#This Row],[CUOTA IVA]]</f>
        <v>0</v>
      </c>
      <c r="J229" s="34" t="str">
        <f>TEXT(Tabla_Emitidas[[#This Row],[FECHA]],"MMMM")</f>
        <v>enero</v>
      </c>
    </row>
    <row r="230" spans="2:10" x14ac:dyDescent="0.3">
      <c r="B230" s="6"/>
      <c r="C230" s="7"/>
      <c r="F230" s="8"/>
      <c r="G230" s="15"/>
      <c r="H230" s="43">
        <f>Tabla_Recibidas[[#This Row],[BASE IMPONIBLE]]*Tabla_Recibidas[[#This Row],[%]]</f>
        <v>0</v>
      </c>
      <c r="I230" s="13">
        <f>Tabla_Recibidas[[#This Row],[BASE IMPONIBLE]]+Tabla_Recibidas[[#This Row],[CUOTA IVA]]</f>
        <v>0</v>
      </c>
      <c r="J230" s="34" t="str">
        <f>TEXT(Tabla_Emitidas[[#This Row],[FECHA]],"MMMM")</f>
        <v>enero</v>
      </c>
    </row>
    <row r="231" spans="2:10" x14ac:dyDescent="0.3">
      <c r="B231" s="6"/>
      <c r="C231" s="7"/>
      <c r="F231" s="8"/>
      <c r="G231" s="15"/>
      <c r="H231" s="43">
        <f>Tabla_Recibidas[[#This Row],[BASE IMPONIBLE]]*Tabla_Recibidas[[#This Row],[%]]</f>
        <v>0</v>
      </c>
      <c r="I231" s="13">
        <f>Tabla_Recibidas[[#This Row],[BASE IMPONIBLE]]+Tabla_Recibidas[[#This Row],[CUOTA IVA]]</f>
        <v>0</v>
      </c>
      <c r="J231" s="34" t="str">
        <f>TEXT(Tabla_Emitidas[[#This Row],[FECHA]],"MMMM")</f>
        <v>enero</v>
      </c>
    </row>
    <row r="232" spans="2:10" x14ac:dyDescent="0.3">
      <c r="B232" s="6"/>
      <c r="C232" s="7"/>
      <c r="F232" s="8"/>
      <c r="G232" s="15"/>
      <c r="H232" s="43">
        <f>Tabla_Recibidas[[#This Row],[BASE IMPONIBLE]]*Tabla_Recibidas[[#This Row],[%]]</f>
        <v>0</v>
      </c>
      <c r="I232" s="13">
        <f>Tabla_Recibidas[[#This Row],[BASE IMPONIBLE]]+Tabla_Recibidas[[#This Row],[CUOTA IVA]]</f>
        <v>0</v>
      </c>
      <c r="J232" s="34" t="str">
        <f>TEXT(Tabla_Emitidas[[#This Row],[FECHA]],"MMMM")</f>
        <v>enero</v>
      </c>
    </row>
    <row r="233" spans="2:10" x14ac:dyDescent="0.3">
      <c r="B233" s="6"/>
      <c r="C233" s="7"/>
      <c r="F233" s="8"/>
      <c r="G233" s="15"/>
      <c r="H233" s="43">
        <f>Tabla_Recibidas[[#This Row],[BASE IMPONIBLE]]*Tabla_Recibidas[[#This Row],[%]]</f>
        <v>0</v>
      </c>
      <c r="I233" s="13">
        <f>Tabla_Recibidas[[#This Row],[BASE IMPONIBLE]]+Tabla_Recibidas[[#This Row],[CUOTA IVA]]</f>
        <v>0</v>
      </c>
      <c r="J233" s="34" t="str">
        <f>TEXT(Tabla_Emitidas[[#This Row],[FECHA]],"MMMM")</f>
        <v>enero</v>
      </c>
    </row>
    <row r="234" spans="2:10" x14ac:dyDescent="0.3">
      <c r="B234" s="6"/>
      <c r="C234" s="7"/>
      <c r="F234" s="8"/>
      <c r="G234" s="15"/>
      <c r="H234" s="43">
        <f>Tabla_Recibidas[[#This Row],[BASE IMPONIBLE]]*Tabla_Recibidas[[#This Row],[%]]</f>
        <v>0</v>
      </c>
      <c r="I234" s="13">
        <f>Tabla_Recibidas[[#This Row],[BASE IMPONIBLE]]+Tabla_Recibidas[[#This Row],[CUOTA IVA]]</f>
        <v>0</v>
      </c>
      <c r="J234" s="34" t="str">
        <f>TEXT(Tabla_Emitidas[[#This Row],[FECHA]],"MMMM")</f>
        <v>enero</v>
      </c>
    </row>
    <row r="235" spans="2:10" x14ac:dyDescent="0.3">
      <c r="B235" s="6"/>
      <c r="C235" s="7"/>
      <c r="F235" s="8"/>
      <c r="G235" s="15"/>
      <c r="H235" s="43">
        <f>Tabla_Recibidas[[#This Row],[BASE IMPONIBLE]]*Tabla_Recibidas[[#This Row],[%]]</f>
        <v>0</v>
      </c>
      <c r="I235" s="13">
        <f>Tabla_Recibidas[[#This Row],[BASE IMPONIBLE]]+Tabla_Recibidas[[#This Row],[CUOTA IVA]]</f>
        <v>0</v>
      </c>
      <c r="J235" s="34" t="str">
        <f>TEXT(Tabla_Emitidas[[#This Row],[FECHA]],"MMMM")</f>
        <v>enero</v>
      </c>
    </row>
    <row r="236" spans="2:10" x14ac:dyDescent="0.3">
      <c r="B236" s="6"/>
      <c r="C236" s="7"/>
      <c r="F236" s="8"/>
      <c r="G236" s="15"/>
      <c r="H236" s="43">
        <f>Tabla_Recibidas[[#This Row],[BASE IMPONIBLE]]*Tabla_Recibidas[[#This Row],[%]]</f>
        <v>0</v>
      </c>
      <c r="I236" s="13">
        <f>Tabla_Recibidas[[#This Row],[BASE IMPONIBLE]]+Tabla_Recibidas[[#This Row],[CUOTA IVA]]</f>
        <v>0</v>
      </c>
      <c r="J236" s="34" t="str">
        <f>TEXT(Tabla_Emitidas[[#This Row],[FECHA]],"MMMM")</f>
        <v>enero</v>
      </c>
    </row>
    <row r="237" spans="2:10" x14ac:dyDescent="0.3">
      <c r="B237" s="6"/>
      <c r="C237" s="7"/>
      <c r="F237" s="8"/>
      <c r="G237" s="15"/>
      <c r="H237" s="43">
        <f>Tabla_Recibidas[[#This Row],[BASE IMPONIBLE]]*Tabla_Recibidas[[#This Row],[%]]</f>
        <v>0</v>
      </c>
      <c r="I237" s="13">
        <f>Tabla_Recibidas[[#This Row],[BASE IMPONIBLE]]+Tabla_Recibidas[[#This Row],[CUOTA IVA]]</f>
        <v>0</v>
      </c>
      <c r="J237" s="34" t="str">
        <f>TEXT(Tabla_Emitidas[[#This Row],[FECHA]],"MMMM")</f>
        <v>enero</v>
      </c>
    </row>
    <row r="238" spans="2:10" x14ac:dyDescent="0.3">
      <c r="B238" s="6"/>
      <c r="C238" s="7"/>
      <c r="F238" s="8"/>
      <c r="G238" s="15"/>
      <c r="H238" s="43">
        <f>Tabla_Recibidas[[#This Row],[BASE IMPONIBLE]]*Tabla_Recibidas[[#This Row],[%]]</f>
        <v>0</v>
      </c>
      <c r="I238" s="13">
        <f>Tabla_Recibidas[[#This Row],[BASE IMPONIBLE]]+Tabla_Recibidas[[#This Row],[CUOTA IVA]]</f>
        <v>0</v>
      </c>
      <c r="J238" s="34" t="str">
        <f>TEXT(Tabla_Emitidas[[#This Row],[FECHA]],"MMMM")</f>
        <v>enero</v>
      </c>
    </row>
    <row r="239" spans="2:10" x14ac:dyDescent="0.3">
      <c r="B239" s="6"/>
      <c r="C239" s="7"/>
      <c r="F239" s="8"/>
      <c r="G239" s="15"/>
      <c r="H239" s="43">
        <f>Tabla_Recibidas[[#This Row],[BASE IMPONIBLE]]*Tabla_Recibidas[[#This Row],[%]]</f>
        <v>0</v>
      </c>
      <c r="I239" s="13">
        <f>Tabla_Recibidas[[#This Row],[BASE IMPONIBLE]]+Tabla_Recibidas[[#This Row],[CUOTA IVA]]</f>
        <v>0</v>
      </c>
      <c r="J239" s="34" t="str">
        <f>TEXT(Tabla_Emitidas[[#This Row],[FECHA]],"MMMM")</f>
        <v>enero</v>
      </c>
    </row>
    <row r="240" spans="2:10" x14ac:dyDescent="0.3">
      <c r="B240" s="6"/>
      <c r="C240" s="7"/>
      <c r="F240" s="8"/>
      <c r="G240" s="15"/>
      <c r="H240" s="43">
        <f>Tabla_Recibidas[[#This Row],[BASE IMPONIBLE]]*Tabla_Recibidas[[#This Row],[%]]</f>
        <v>0</v>
      </c>
      <c r="I240" s="13">
        <f>Tabla_Recibidas[[#This Row],[BASE IMPONIBLE]]+Tabla_Recibidas[[#This Row],[CUOTA IVA]]</f>
        <v>0</v>
      </c>
      <c r="J240" s="34" t="str">
        <f>TEXT(Tabla_Emitidas[[#This Row],[FECHA]],"MMMM")</f>
        <v>enero</v>
      </c>
    </row>
    <row r="241" spans="2:10" x14ac:dyDescent="0.3">
      <c r="B241" s="6"/>
      <c r="C241" s="7"/>
      <c r="F241" s="8"/>
      <c r="G241" s="15"/>
      <c r="H241" s="43">
        <f>Tabla_Recibidas[[#This Row],[BASE IMPONIBLE]]*Tabla_Recibidas[[#This Row],[%]]</f>
        <v>0</v>
      </c>
      <c r="I241" s="13">
        <f>Tabla_Recibidas[[#This Row],[BASE IMPONIBLE]]+Tabla_Recibidas[[#This Row],[CUOTA IVA]]</f>
        <v>0</v>
      </c>
      <c r="J241" s="34" t="str">
        <f>TEXT(Tabla_Emitidas[[#This Row],[FECHA]],"MMMM")</f>
        <v>enero</v>
      </c>
    </row>
    <row r="242" spans="2:10" x14ac:dyDescent="0.3">
      <c r="B242" s="6"/>
      <c r="C242" s="7"/>
      <c r="F242" s="8"/>
      <c r="G242" s="15"/>
      <c r="H242" s="43">
        <f>Tabla_Recibidas[[#This Row],[BASE IMPONIBLE]]*Tabla_Recibidas[[#This Row],[%]]</f>
        <v>0</v>
      </c>
      <c r="I242" s="13">
        <f>Tabla_Recibidas[[#This Row],[BASE IMPONIBLE]]+Tabla_Recibidas[[#This Row],[CUOTA IVA]]</f>
        <v>0</v>
      </c>
      <c r="J242" s="34" t="str">
        <f>TEXT(Tabla_Emitidas[[#This Row],[FECHA]],"MMMM")</f>
        <v>enero</v>
      </c>
    </row>
    <row r="243" spans="2:10" x14ac:dyDescent="0.3">
      <c r="B243" s="6"/>
      <c r="C243" s="7"/>
      <c r="F243" s="8"/>
      <c r="G243" s="15"/>
      <c r="H243" s="43">
        <f>Tabla_Recibidas[[#This Row],[BASE IMPONIBLE]]*Tabla_Recibidas[[#This Row],[%]]</f>
        <v>0</v>
      </c>
      <c r="I243" s="13">
        <f>Tabla_Recibidas[[#This Row],[BASE IMPONIBLE]]+Tabla_Recibidas[[#This Row],[CUOTA IVA]]</f>
        <v>0</v>
      </c>
      <c r="J243" s="34" t="str">
        <f>TEXT(Tabla_Emitidas[[#This Row],[FECHA]],"MMMM")</f>
        <v>enero</v>
      </c>
    </row>
    <row r="244" spans="2:10" x14ac:dyDescent="0.3">
      <c r="B244" s="6"/>
      <c r="C244" s="7"/>
      <c r="F244" s="8"/>
      <c r="G244" s="15"/>
      <c r="H244" s="43">
        <f>Tabla_Recibidas[[#This Row],[BASE IMPONIBLE]]*Tabla_Recibidas[[#This Row],[%]]</f>
        <v>0</v>
      </c>
      <c r="I244" s="13">
        <f>Tabla_Recibidas[[#This Row],[BASE IMPONIBLE]]+Tabla_Recibidas[[#This Row],[CUOTA IVA]]</f>
        <v>0</v>
      </c>
      <c r="J244" s="34" t="str">
        <f>TEXT(Tabla_Emitidas[[#This Row],[FECHA]],"MMMM")</f>
        <v>enero</v>
      </c>
    </row>
    <row r="245" spans="2:10" x14ac:dyDescent="0.3">
      <c r="B245" s="6"/>
      <c r="C245" s="7"/>
      <c r="F245" s="8"/>
      <c r="G245" s="15"/>
      <c r="H245" s="43">
        <f>Tabla_Recibidas[[#This Row],[BASE IMPONIBLE]]*Tabla_Recibidas[[#This Row],[%]]</f>
        <v>0</v>
      </c>
      <c r="I245" s="13">
        <f>Tabla_Recibidas[[#This Row],[BASE IMPONIBLE]]+Tabla_Recibidas[[#This Row],[CUOTA IVA]]</f>
        <v>0</v>
      </c>
      <c r="J245" s="34" t="str">
        <f>TEXT(Tabla_Emitidas[[#This Row],[FECHA]],"MMMM")</f>
        <v>enero</v>
      </c>
    </row>
    <row r="246" spans="2:10" x14ac:dyDescent="0.3">
      <c r="B246" s="6"/>
      <c r="C246" s="7"/>
      <c r="F246" s="8"/>
      <c r="G246" s="15"/>
      <c r="H246" s="43">
        <f>Tabla_Recibidas[[#This Row],[BASE IMPONIBLE]]*Tabla_Recibidas[[#This Row],[%]]</f>
        <v>0</v>
      </c>
      <c r="I246" s="13">
        <f>Tabla_Recibidas[[#This Row],[BASE IMPONIBLE]]+Tabla_Recibidas[[#This Row],[CUOTA IVA]]</f>
        <v>0</v>
      </c>
      <c r="J246" s="34" t="str">
        <f>TEXT(Tabla_Emitidas[[#This Row],[FECHA]],"MMMM")</f>
        <v>enero</v>
      </c>
    </row>
    <row r="247" spans="2:10" x14ac:dyDescent="0.3">
      <c r="B247" s="6"/>
      <c r="C247" s="7"/>
      <c r="F247" s="8"/>
      <c r="G247" s="15"/>
      <c r="H247" s="43">
        <f>Tabla_Recibidas[[#This Row],[BASE IMPONIBLE]]*Tabla_Recibidas[[#This Row],[%]]</f>
        <v>0</v>
      </c>
      <c r="I247" s="13">
        <f>Tabla_Recibidas[[#This Row],[BASE IMPONIBLE]]+Tabla_Recibidas[[#This Row],[CUOTA IVA]]</f>
        <v>0</v>
      </c>
      <c r="J247" s="34" t="str">
        <f>TEXT(Tabla_Emitidas[[#This Row],[FECHA]],"MMMM")</f>
        <v>enero</v>
      </c>
    </row>
    <row r="248" spans="2:10" x14ac:dyDescent="0.3">
      <c r="B248" s="6"/>
      <c r="C248" s="7"/>
      <c r="F248" s="8"/>
      <c r="G248" s="15"/>
      <c r="H248" s="43">
        <f>Tabla_Recibidas[[#This Row],[BASE IMPONIBLE]]*Tabla_Recibidas[[#This Row],[%]]</f>
        <v>0</v>
      </c>
      <c r="I248" s="13">
        <f>Tabla_Recibidas[[#This Row],[BASE IMPONIBLE]]+Tabla_Recibidas[[#This Row],[CUOTA IVA]]</f>
        <v>0</v>
      </c>
      <c r="J248" s="34" t="str">
        <f>TEXT(Tabla_Emitidas[[#This Row],[FECHA]],"MMMM")</f>
        <v>enero</v>
      </c>
    </row>
    <row r="249" spans="2:10" x14ac:dyDescent="0.3">
      <c r="B249" s="6"/>
      <c r="C249" s="7"/>
      <c r="F249" s="8"/>
      <c r="G249" s="15"/>
      <c r="H249" s="43">
        <f>Tabla_Recibidas[[#This Row],[BASE IMPONIBLE]]*Tabla_Recibidas[[#This Row],[%]]</f>
        <v>0</v>
      </c>
      <c r="I249" s="13">
        <f>Tabla_Recibidas[[#This Row],[BASE IMPONIBLE]]+Tabla_Recibidas[[#This Row],[CUOTA IVA]]</f>
        <v>0</v>
      </c>
      <c r="J249" s="34" t="str">
        <f>TEXT(Tabla_Emitidas[[#This Row],[FECHA]],"MMMM")</f>
        <v>enero</v>
      </c>
    </row>
    <row r="250" spans="2:10" x14ac:dyDescent="0.3">
      <c r="B250" s="6"/>
      <c r="C250" s="7"/>
      <c r="F250" s="8"/>
      <c r="G250" s="15"/>
      <c r="H250" s="43">
        <f>Tabla_Recibidas[[#This Row],[BASE IMPONIBLE]]*Tabla_Recibidas[[#This Row],[%]]</f>
        <v>0</v>
      </c>
      <c r="I250" s="13">
        <f>Tabla_Recibidas[[#This Row],[BASE IMPONIBLE]]+Tabla_Recibidas[[#This Row],[CUOTA IVA]]</f>
        <v>0</v>
      </c>
      <c r="J250" s="34" t="str">
        <f>TEXT(Tabla_Emitidas[[#This Row],[FECHA]],"MMMM")</f>
        <v>enero</v>
      </c>
    </row>
    <row r="251" spans="2:10" x14ac:dyDescent="0.3">
      <c r="B251" s="6"/>
      <c r="C251" s="7"/>
      <c r="F251" s="8"/>
      <c r="G251" s="15"/>
      <c r="H251" s="43">
        <f>Tabla_Recibidas[[#This Row],[BASE IMPONIBLE]]*Tabla_Recibidas[[#This Row],[%]]</f>
        <v>0</v>
      </c>
      <c r="I251" s="13">
        <f>Tabla_Recibidas[[#This Row],[BASE IMPONIBLE]]+Tabla_Recibidas[[#This Row],[CUOTA IVA]]</f>
        <v>0</v>
      </c>
      <c r="J251" s="34" t="str">
        <f>TEXT(Tabla_Emitidas[[#This Row],[FECHA]],"MMMM")</f>
        <v>enero</v>
      </c>
    </row>
    <row r="252" spans="2:10" x14ac:dyDescent="0.3">
      <c r="B252" s="6"/>
      <c r="C252" s="7"/>
      <c r="F252" s="8"/>
      <c r="G252" s="15"/>
      <c r="H252" s="43">
        <f>Tabla_Recibidas[[#This Row],[BASE IMPONIBLE]]*Tabla_Recibidas[[#This Row],[%]]</f>
        <v>0</v>
      </c>
      <c r="I252" s="13">
        <f>Tabla_Recibidas[[#This Row],[BASE IMPONIBLE]]+Tabla_Recibidas[[#This Row],[CUOTA IVA]]</f>
        <v>0</v>
      </c>
      <c r="J252" s="34" t="str">
        <f>TEXT(Tabla_Emitidas[[#This Row],[FECHA]],"MMMM")</f>
        <v>enero</v>
      </c>
    </row>
    <row r="253" spans="2:10" x14ac:dyDescent="0.3">
      <c r="B253" s="6"/>
      <c r="C253" s="7"/>
      <c r="F253" s="8"/>
      <c r="G253" s="15"/>
      <c r="H253" s="43">
        <f>Tabla_Recibidas[[#This Row],[BASE IMPONIBLE]]*Tabla_Recibidas[[#This Row],[%]]</f>
        <v>0</v>
      </c>
      <c r="I253" s="13">
        <f>Tabla_Recibidas[[#This Row],[BASE IMPONIBLE]]+Tabla_Recibidas[[#This Row],[CUOTA IVA]]</f>
        <v>0</v>
      </c>
      <c r="J253" s="34" t="str">
        <f>TEXT(Tabla_Emitidas[[#This Row],[FECHA]],"MMMM")</f>
        <v>enero</v>
      </c>
    </row>
    <row r="254" spans="2:10" x14ac:dyDescent="0.3">
      <c r="B254" s="6"/>
      <c r="C254" s="7"/>
      <c r="F254" s="8"/>
      <c r="G254" s="15"/>
      <c r="H254" s="43">
        <f>Tabla_Recibidas[[#This Row],[BASE IMPONIBLE]]*Tabla_Recibidas[[#This Row],[%]]</f>
        <v>0</v>
      </c>
      <c r="I254" s="13">
        <f>Tabla_Recibidas[[#This Row],[BASE IMPONIBLE]]+Tabla_Recibidas[[#This Row],[CUOTA IVA]]</f>
        <v>0</v>
      </c>
      <c r="J254" s="34" t="str">
        <f>TEXT(Tabla_Emitidas[[#This Row],[FECHA]],"MMMM")</f>
        <v>enero</v>
      </c>
    </row>
    <row r="255" spans="2:10" x14ac:dyDescent="0.3">
      <c r="B255" s="6"/>
      <c r="C255" s="7"/>
      <c r="F255" s="8"/>
      <c r="G255" s="15"/>
      <c r="H255" s="43">
        <f>Tabla_Recibidas[[#This Row],[BASE IMPONIBLE]]*Tabla_Recibidas[[#This Row],[%]]</f>
        <v>0</v>
      </c>
      <c r="I255" s="13">
        <f>Tabla_Recibidas[[#This Row],[BASE IMPONIBLE]]+Tabla_Recibidas[[#This Row],[CUOTA IVA]]</f>
        <v>0</v>
      </c>
      <c r="J255" s="34" t="str">
        <f>TEXT(Tabla_Emitidas[[#This Row],[FECHA]],"MMMM")</f>
        <v>enero</v>
      </c>
    </row>
    <row r="256" spans="2:10" x14ac:dyDescent="0.3">
      <c r="B256" s="6"/>
      <c r="C256" s="7"/>
      <c r="F256" s="8"/>
      <c r="G256" s="15"/>
      <c r="H256" s="43">
        <f>Tabla_Recibidas[[#This Row],[BASE IMPONIBLE]]*Tabla_Recibidas[[#This Row],[%]]</f>
        <v>0</v>
      </c>
      <c r="I256" s="13">
        <f>Tabla_Recibidas[[#This Row],[BASE IMPONIBLE]]+Tabla_Recibidas[[#This Row],[CUOTA IVA]]</f>
        <v>0</v>
      </c>
      <c r="J256" s="34" t="str">
        <f>TEXT(Tabla_Emitidas[[#This Row],[FECHA]],"MMMM")</f>
        <v>enero</v>
      </c>
    </row>
    <row r="257" spans="2:10" x14ac:dyDescent="0.3">
      <c r="B257" s="6"/>
      <c r="C257" s="7"/>
      <c r="F257" s="8"/>
      <c r="G257" s="15"/>
      <c r="H257" s="43">
        <f>Tabla_Recibidas[[#This Row],[BASE IMPONIBLE]]*Tabla_Recibidas[[#This Row],[%]]</f>
        <v>0</v>
      </c>
      <c r="I257" s="13">
        <f>Tabla_Recibidas[[#This Row],[BASE IMPONIBLE]]+Tabla_Recibidas[[#This Row],[CUOTA IVA]]</f>
        <v>0</v>
      </c>
      <c r="J257" s="34" t="str">
        <f>TEXT(Tabla_Emitidas[[#This Row],[FECHA]],"MMMM")</f>
        <v>enero</v>
      </c>
    </row>
    <row r="258" spans="2:10" x14ac:dyDescent="0.3">
      <c r="B258" s="6"/>
      <c r="C258" s="7"/>
      <c r="F258" s="8"/>
      <c r="G258" s="15"/>
      <c r="H258" s="43">
        <f>Tabla_Recibidas[[#This Row],[BASE IMPONIBLE]]*Tabla_Recibidas[[#This Row],[%]]</f>
        <v>0</v>
      </c>
      <c r="I258" s="13">
        <f>Tabla_Recibidas[[#This Row],[BASE IMPONIBLE]]+Tabla_Recibidas[[#This Row],[CUOTA IVA]]</f>
        <v>0</v>
      </c>
      <c r="J258" s="34" t="str">
        <f>TEXT(Tabla_Emitidas[[#This Row],[FECHA]],"MMMM")</f>
        <v>enero</v>
      </c>
    </row>
    <row r="259" spans="2:10" x14ac:dyDescent="0.3">
      <c r="B259" s="6"/>
      <c r="C259" s="7"/>
      <c r="F259" s="8"/>
      <c r="G259" s="15"/>
      <c r="H259" s="43">
        <f>Tabla_Recibidas[[#This Row],[BASE IMPONIBLE]]*Tabla_Recibidas[[#This Row],[%]]</f>
        <v>0</v>
      </c>
      <c r="I259" s="13">
        <f>Tabla_Recibidas[[#This Row],[BASE IMPONIBLE]]+Tabla_Recibidas[[#This Row],[CUOTA IVA]]</f>
        <v>0</v>
      </c>
      <c r="J259" s="34" t="str">
        <f>TEXT(Tabla_Emitidas[[#This Row],[FECHA]],"MMMM")</f>
        <v>enero</v>
      </c>
    </row>
    <row r="260" spans="2:10" x14ac:dyDescent="0.3">
      <c r="B260" s="6"/>
      <c r="C260" s="7"/>
      <c r="F260" s="8"/>
      <c r="G260" s="15"/>
      <c r="H260" s="43">
        <f>Tabla_Recibidas[[#This Row],[BASE IMPONIBLE]]*Tabla_Recibidas[[#This Row],[%]]</f>
        <v>0</v>
      </c>
      <c r="I260" s="13">
        <f>Tabla_Recibidas[[#This Row],[BASE IMPONIBLE]]+Tabla_Recibidas[[#This Row],[CUOTA IVA]]</f>
        <v>0</v>
      </c>
      <c r="J260" s="34" t="str">
        <f>TEXT(Tabla_Emitidas[[#This Row],[FECHA]],"MMMM")</f>
        <v>enero</v>
      </c>
    </row>
    <row r="261" spans="2:10" x14ac:dyDescent="0.3">
      <c r="B261" s="6"/>
      <c r="C261" s="7"/>
      <c r="F261" s="8"/>
      <c r="G261" s="15"/>
      <c r="H261" s="43">
        <f>Tabla_Recibidas[[#This Row],[BASE IMPONIBLE]]*Tabla_Recibidas[[#This Row],[%]]</f>
        <v>0</v>
      </c>
      <c r="I261" s="13">
        <f>Tabla_Recibidas[[#This Row],[BASE IMPONIBLE]]+Tabla_Recibidas[[#This Row],[CUOTA IVA]]</f>
        <v>0</v>
      </c>
      <c r="J261" s="34" t="str">
        <f>TEXT(Tabla_Emitidas[[#This Row],[FECHA]],"MMMM")</f>
        <v>enero</v>
      </c>
    </row>
    <row r="262" spans="2:10" x14ac:dyDescent="0.3">
      <c r="B262" s="6"/>
      <c r="C262" s="7"/>
      <c r="F262" s="8"/>
      <c r="G262" s="15"/>
      <c r="H262" s="43">
        <f>Tabla_Recibidas[[#This Row],[BASE IMPONIBLE]]*Tabla_Recibidas[[#This Row],[%]]</f>
        <v>0</v>
      </c>
      <c r="I262" s="13">
        <f>Tabla_Recibidas[[#This Row],[BASE IMPONIBLE]]+Tabla_Recibidas[[#This Row],[CUOTA IVA]]</f>
        <v>0</v>
      </c>
      <c r="J262" s="34" t="str">
        <f>TEXT(Tabla_Emitidas[[#This Row],[FECHA]],"MMMM")</f>
        <v>enero</v>
      </c>
    </row>
    <row r="263" spans="2:10" x14ac:dyDescent="0.3">
      <c r="B263" s="6"/>
      <c r="C263" s="7"/>
      <c r="F263" s="8"/>
      <c r="G263" s="15"/>
      <c r="H263" s="43">
        <f>Tabla_Recibidas[[#This Row],[BASE IMPONIBLE]]*Tabla_Recibidas[[#This Row],[%]]</f>
        <v>0</v>
      </c>
      <c r="I263" s="13">
        <f>Tabla_Recibidas[[#This Row],[BASE IMPONIBLE]]+Tabla_Recibidas[[#This Row],[CUOTA IVA]]</f>
        <v>0</v>
      </c>
      <c r="J263" s="34" t="str">
        <f>TEXT(Tabla_Emitidas[[#This Row],[FECHA]],"MMMM")</f>
        <v>enero</v>
      </c>
    </row>
    <row r="264" spans="2:10" x14ac:dyDescent="0.3">
      <c r="B264" s="6"/>
      <c r="C264" s="7"/>
      <c r="F264" s="8"/>
      <c r="G264" s="15"/>
      <c r="H264" s="43">
        <f>Tabla_Recibidas[[#This Row],[BASE IMPONIBLE]]*Tabla_Recibidas[[#This Row],[%]]</f>
        <v>0</v>
      </c>
      <c r="I264" s="13">
        <f>Tabla_Recibidas[[#This Row],[BASE IMPONIBLE]]+Tabla_Recibidas[[#This Row],[CUOTA IVA]]</f>
        <v>0</v>
      </c>
      <c r="J264" s="34" t="str">
        <f>TEXT(Tabla_Emitidas[[#This Row],[FECHA]],"MMMM")</f>
        <v>enero</v>
      </c>
    </row>
    <row r="265" spans="2:10" x14ac:dyDescent="0.3">
      <c r="B265" s="6"/>
      <c r="C265" s="7"/>
      <c r="F265" s="8"/>
      <c r="G265" s="15"/>
      <c r="H265" s="43">
        <f>Tabla_Recibidas[[#This Row],[BASE IMPONIBLE]]*Tabla_Recibidas[[#This Row],[%]]</f>
        <v>0</v>
      </c>
      <c r="I265" s="13">
        <f>Tabla_Recibidas[[#This Row],[BASE IMPONIBLE]]+Tabla_Recibidas[[#This Row],[CUOTA IVA]]</f>
        <v>0</v>
      </c>
      <c r="J265" s="34" t="str">
        <f>TEXT(Tabla_Emitidas[[#This Row],[FECHA]],"MMMM")</f>
        <v>enero</v>
      </c>
    </row>
    <row r="266" spans="2:10" x14ac:dyDescent="0.3">
      <c r="B266" s="6"/>
      <c r="C266" s="7"/>
      <c r="F266" s="8"/>
      <c r="G266" s="15"/>
      <c r="H266" s="43">
        <f>Tabla_Recibidas[[#This Row],[BASE IMPONIBLE]]*Tabla_Recibidas[[#This Row],[%]]</f>
        <v>0</v>
      </c>
      <c r="I266" s="13">
        <f>Tabla_Recibidas[[#This Row],[BASE IMPONIBLE]]+Tabla_Recibidas[[#This Row],[CUOTA IVA]]</f>
        <v>0</v>
      </c>
      <c r="J266" s="34" t="str">
        <f>TEXT(Tabla_Emitidas[[#This Row],[FECHA]],"MMMM")</f>
        <v>enero</v>
      </c>
    </row>
    <row r="267" spans="2:10" x14ac:dyDescent="0.3">
      <c r="B267" s="6"/>
      <c r="C267" s="7"/>
      <c r="F267" s="8"/>
      <c r="G267" s="15"/>
      <c r="H267" s="43">
        <f>Tabla_Recibidas[[#This Row],[BASE IMPONIBLE]]*Tabla_Recibidas[[#This Row],[%]]</f>
        <v>0</v>
      </c>
      <c r="I267" s="13">
        <f>Tabla_Recibidas[[#This Row],[BASE IMPONIBLE]]+Tabla_Recibidas[[#This Row],[CUOTA IVA]]</f>
        <v>0</v>
      </c>
      <c r="J267" s="34" t="str">
        <f>TEXT(Tabla_Emitidas[[#This Row],[FECHA]],"MMMM")</f>
        <v>enero</v>
      </c>
    </row>
    <row r="268" spans="2:10" x14ac:dyDescent="0.3">
      <c r="B268" s="6"/>
      <c r="C268" s="7"/>
      <c r="F268" s="8"/>
      <c r="G268" s="15"/>
      <c r="H268" s="43">
        <f>Tabla_Recibidas[[#This Row],[BASE IMPONIBLE]]*Tabla_Recibidas[[#This Row],[%]]</f>
        <v>0</v>
      </c>
      <c r="I268" s="13">
        <f>Tabla_Recibidas[[#This Row],[BASE IMPONIBLE]]+Tabla_Recibidas[[#This Row],[CUOTA IVA]]</f>
        <v>0</v>
      </c>
      <c r="J268" s="34" t="str">
        <f>TEXT(Tabla_Emitidas[[#This Row],[FECHA]],"MMMM")</f>
        <v>enero</v>
      </c>
    </row>
    <row r="269" spans="2:10" x14ac:dyDescent="0.3">
      <c r="B269" s="6"/>
      <c r="C269" s="7"/>
      <c r="F269" s="8"/>
      <c r="G269" s="15"/>
      <c r="H269" s="43">
        <f>Tabla_Recibidas[[#This Row],[BASE IMPONIBLE]]*Tabla_Recibidas[[#This Row],[%]]</f>
        <v>0</v>
      </c>
      <c r="I269" s="13">
        <f>Tabla_Recibidas[[#This Row],[BASE IMPONIBLE]]+Tabla_Recibidas[[#This Row],[CUOTA IVA]]</f>
        <v>0</v>
      </c>
      <c r="J269" s="34" t="str">
        <f>TEXT(Tabla_Emitidas[[#This Row],[FECHA]],"MMMM")</f>
        <v>enero</v>
      </c>
    </row>
    <row r="270" spans="2:10" x14ac:dyDescent="0.3">
      <c r="B270" s="6"/>
      <c r="C270" s="7"/>
      <c r="F270" s="8"/>
      <c r="G270" s="15"/>
      <c r="H270" s="43">
        <f>Tabla_Recibidas[[#This Row],[BASE IMPONIBLE]]*Tabla_Recibidas[[#This Row],[%]]</f>
        <v>0</v>
      </c>
      <c r="I270" s="13">
        <f>Tabla_Recibidas[[#This Row],[BASE IMPONIBLE]]+Tabla_Recibidas[[#This Row],[CUOTA IVA]]</f>
        <v>0</v>
      </c>
      <c r="J270" s="34" t="str">
        <f>TEXT(Tabla_Emitidas[[#This Row],[FECHA]],"MMMM")</f>
        <v>enero</v>
      </c>
    </row>
    <row r="271" spans="2:10" x14ac:dyDescent="0.3">
      <c r="B271" s="6"/>
      <c r="C271" s="7"/>
      <c r="F271" s="8"/>
      <c r="G271" s="15"/>
      <c r="H271" s="43">
        <f>Tabla_Recibidas[[#This Row],[BASE IMPONIBLE]]*Tabla_Recibidas[[#This Row],[%]]</f>
        <v>0</v>
      </c>
      <c r="I271" s="13">
        <f>Tabla_Recibidas[[#This Row],[BASE IMPONIBLE]]+Tabla_Recibidas[[#This Row],[CUOTA IVA]]</f>
        <v>0</v>
      </c>
      <c r="J271" s="34" t="str">
        <f>TEXT(Tabla_Emitidas[[#This Row],[FECHA]],"MMMM")</f>
        <v>enero</v>
      </c>
    </row>
    <row r="272" spans="2:10" x14ac:dyDescent="0.3">
      <c r="B272" s="6"/>
      <c r="C272" s="7"/>
      <c r="F272" s="8"/>
      <c r="G272" s="15"/>
      <c r="H272" s="43">
        <f>Tabla_Recibidas[[#This Row],[BASE IMPONIBLE]]*Tabla_Recibidas[[#This Row],[%]]</f>
        <v>0</v>
      </c>
      <c r="I272" s="13">
        <f>Tabla_Recibidas[[#This Row],[BASE IMPONIBLE]]+Tabla_Recibidas[[#This Row],[CUOTA IVA]]</f>
        <v>0</v>
      </c>
      <c r="J272" s="34" t="str">
        <f>TEXT(Tabla_Emitidas[[#This Row],[FECHA]],"MMMM")</f>
        <v>enero</v>
      </c>
    </row>
    <row r="273" spans="2:10" x14ac:dyDescent="0.3">
      <c r="B273" s="6"/>
      <c r="C273" s="7"/>
      <c r="F273" s="8"/>
      <c r="G273" s="15"/>
      <c r="H273" s="43">
        <f>Tabla_Recibidas[[#This Row],[BASE IMPONIBLE]]*Tabla_Recibidas[[#This Row],[%]]</f>
        <v>0</v>
      </c>
      <c r="I273" s="13">
        <f>Tabla_Recibidas[[#This Row],[BASE IMPONIBLE]]+Tabla_Recibidas[[#This Row],[CUOTA IVA]]</f>
        <v>0</v>
      </c>
      <c r="J273" s="34" t="str">
        <f>TEXT(Tabla_Emitidas[[#This Row],[FECHA]],"MMMM")</f>
        <v>enero</v>
      </c>
    </row>
    <row r="274" spans="2:10" x14ac:dyDescent="0.3">
      <c r="B274" s="6"/>
      <c r="C274" s="7"/>
      <c r="F274" s="8"/>
      <c r="G274" s="15"/>
      <c r="H274" s="43">
        <f>Tabla_Recibidas[[#This Row],[BASE IMPONIBLE]]*Tabla_Recibidas[[#This Row],[%]]</f>
        <v>0</v>
      </c>
      <c r="I274" s="13">
        <f>Tabla_Recibidas[[#This Row],[BASE IMPONIBLE]]+Tabla_Recibidas[[#This Row],[CUOTA IVA]]</f>
        <v>0</v>
      </c>
      <c r="J274" s="34" t="str">
        <f>TEXT(Tabla_Emitidas[[#This Row],[FECHA]],"MMMM")</f>
        <v>enero</v>
      </c>
    </row>
    <row r="275" spans="2:10" x14ac:dyDescent="0.3">
      <c r="B275" s="6"/>
      <c r="C275" s="7"/>
      <c r="F275" s="8"/>
      <c r="G275" s="15"/>
      <c r="H275" s="43">
        <f>Tabla_Recibidas[[#This Row],[BASE IMPONIBLE]]*Tabla_Recibidas[[#This Row],[%]]</f>
        <v>0</v>
      </c>
      <c r="I275" s="13">
        <f>Tabla_Recibidas[[#This Row],[BASE IMPONIBLE]]+Tabla_Recibidas[[#This Row],[CUOTA IVA]]</f>
        <v>0</v>
      </c>
      <c r="J275" s="34" t="str">
        <f>TEXT(Tabla_Emitidas[[#This Row],[FECHA]],"MMMM")</f>
        <v>enero</v>
      </c>
    </row>
    <row r="276" spans="2:10" x14ac:dyDescent="0.3">
      <c r="B276" s="6"/>
      <c r="C276" s="7"/>
      <c r="F276" s="8"/>
      <c r="G276" s="15"/>
      <c r="H276" s="43">
        <f>Tabla_Recibidas[[#This Row],[BASE IMPONIBLE]]*Tabla_Recibidas[[#This Row],[%]]</f>
        <v>0</v>
      </c>
      <c r="I276" s="13">
        <f>Tabla_Recibidas[[#This Row],[BASE IMPONIBLE]]+Tabla_Recibidas[[#This Row],[CUOTA IVA]]</f>
        <v>0</v>
      </c>
      <c r="J276" s="34" t="str">
        <f>TEXT(Tabla_Emitidas[[#This Row],[FECHA]],"MMMM")</f>
        <v>enero</v>
      </c>
    </row>
    <row r="277" spans="2:10" x14ac:dyDescent="0.3">
      <c r="B277" s="6"/>
      <c r="C277" s="7"/>
      <c r="F277" s="8"/>
      <c r="G277" s="15"/>
      <c r="H277" s="43">
        <f>Tabla_Recibidas[[#This Row],[BASE IMPONIBLE]]*Tabla_Recibidas[[#This Row],[%]]</f>
        <v>0</v>
      </c>
      <c r="I277" s="13">
        <f>Tabla_Recibidas[[#This Row],[BASE IMPONIBLE]]+Tabla_Recibidas[[#This Row],[CUOTA IVA]]</f>
        <v>0</v>
      </c>
      <c r="J277" s="34" t="str">
        <f>TEXT(Tabla_Emitidas[[#This Row],[FECHA]],"MMMM")</f>
        <v>enero</v>
      </c>
    </row>
    <row r="278" spans="2:10" x14ac:dyDescent="0.3">
      <c r="B278" s="6"/>
      <c r="C278" s="7"/>
      <c r="F278" s="8"/>
      <c r="G278" s="15"/>
      <c r="H278" s="43">
        <f>Tabla_Recibidas[[#This Row],[BASE IMPONIBLE]]*Tabla_Recibidas[[#This Row],[%]]</f>
        <v>0</v>
      </c>
      <c r="I278" s="13">
        <f>Tabla_Recibidas[[#This Row],[BASE IMPONIBLE]]+Tabla_Recibidas[[#This Row],[CUOTA IVA]]</f>
        <v>0</v>
      </c>
      <c r="J278" s="34" t="str">
        <f>TEXT(Tabla_Emitidas[[#This Row],[FECHA]],"MMMM")</f>
        <v>enero</v>
      </c>
    </row>
    <row r="279" spans="2:10" x14ac:dyDescent="0.3">
      <c r="B279" s="6"/>
      <c r="C279" s="7"/>
      <c r="F279" s="8"/>
      <c r="G279" s="15"/>
      <c r="H279" s="43">
        <f>Tabla_Recibidas[[#This Row],[BASE IMPONIBLE]]*Tabla_Recibidas[[#This Row],[%]]</f>
        <v>0</v>
      </c>
      <c r="I279" s="13">
        <f>Tabla_Recibidas[[#This Row],[BASE IMPONIBLE]]+Tabla_Recibidas[[#This Row],[CUOTA IVA]]</f>
        <v>0</v>
      </c>
      <c r="J279" s="34" t="str">
        <f>TEXT(Tabla_Emitidas[[#This Row],[FECHA]],"MMMM")</f>
        <v>enero</v>
      </c>
    </row>
    <row r="280" spans="2:10" x14ac:dyDescent="0.3">
      <c r="B280" s="6"/>
      <c r="C280" s="7"/>
      <c r="F280" s="8"/>
      <c r="G280" s="15"/>
      <c r="H280" s="43">
        <f>Tabla_Recibidas[[#This Row],[BASE IMPONIBLE]]*Tabla_Recibidas[[#This Row],[%]]</f>
        <v>0</v>
      </c>
      <c r="I280" s="13">
        <f>Tabla_Recibidas[[#This Row],[BASE IMPONIBLE]]+Tabla_Recibidas[[#This Row],[CUOTA IVA]]</f>
        <v>0</v>
      </c>
      <c r="J280" s="34" t="str">
        <f>TEXT(Tabla_Emitidas[[#This Row],[FECHA]],"MMMM")</f>
        <v>enero</v>
      </c>
    </row>
    <row r="281" spans="2:10" x14ac:dyDescent="0.3">
      <c r="B281" s="6"/>
      <c r="C281" s="7"/>
      <c r="F281" s="8"/>
      <c r="G281" s="15"/>
      <c r="H281" s="43">
        <f>Tabla_Recibidas[[#This Row],[BASE IMPONIBLE]]*Tabla_Recibidas[[#This Row],[%]]</f>
        <v>0</v>
      </c>
      <c r="I281" s="13">
        <f>Tabla_Recibidas[[#This Row],[BASE IMPONIBLE]]+Tabla_Recibidas[[#This Row],[CUOTA IVA]]</f>
        <v>0</v>
      </c>
      <c r="J281" s="34" t="str">
        <f>TEXT(Tabla_Emitidas[[#This Row],[FECHA]],"MMMM")</f>
        <v>enero</v>
      </c>
    </row>
    <row r="282" spans="2:10" x14ac:dyDescent="0.3">
      <c r="B282" s="6"/>
      <c r="C282" s="7"/>
      <c r="F282" s="8"/>
      <c r="G282" s="15"/>
      <c r="H282" s="43">
        <f>Tabla_Recibidas[[#This Row],[BASE IMPONIBLE]]*Tabla_Recibidas[[#This Row],[%]]</f>
        <v>0</v>
      </c>
      <c r="I282" s="13">
        <f>Tabla_Recibidas[[#This Row],[BASE IMPONIBLE]]+Tabla_Recibidas[[#This Row],[CUOTA IVA]]</f>
        <v>0</v>
      </c>
      <c r="J282" s="34" t="str">
        <f>TEXT(Tabla_Emitidas[[#This Row],[FECHA]],"MMMM")</f>
        <v>enero</v>
      </c>
    </row>
    <row r="283" spans="2:10" x14ac:dyDescent="0.3">
      <c r="B283" s="6"/>
      <c r="C283" s="7"/>
      <c r="F283" s="8"/>
      <c r="G283" s="15"/>
      <c r="H283" s="43">
        <f>Tabla_Recibidas[[#This Row],[BASE IMPONIBLE]]*Tabla_Recibidas[[#This Row],[%]]</f>
        <v>0</v>
      </c>
      <c r="I283" s="13">
        <f>Tabla_Recibidas[[#This Row],[BASE IMPONIBLE]]+Tabla_Recibidas[[#This Row],[CUOTA IVA]]</f>
        <v>0</v>
      </c>
      <c r="J283" s="34" t="str">
        <f>TEXT(Tabla_Emitidas[[#This Row],[FECHA]],"MMMM")</f>
        <v>enero</v>
      </c>
    </row>
    <row r="284" spans="2:10" x14ac:dyDescent="0.3">
      <c r="B284" s="6"/>
      <c r="C284" s="7"/>
      <c r="F284" s="8"/>
      <c r="G284" s="15"/>
      <c r="H284" s="43">
        <f>Tabla_Recibidas[[#This Row],[BASE IMPONIBLE]]*Tabla_Recibidas[[#This Row],[%]]</f>
        <v>0</v>
      </c>
      <c r="I284" s="13">
        <f>Tabla_Recibidas[[#This Row],[BASE IMPONIBLE]]+Tabla_Recibidas[[#This Row],[CUOTA IVA]]</f>
        <v>0</v>
      </c>
      <c r="J284" s="34" t="str">
        <f>TEXT(Tabla_Emitidas[[#This Row],[FECHA]],"MMMM")</f>
        <v>enero</v>
      </c>
    </row>
    <row r="285" spans="2:10" x14ac:dyDescent="0.3">
      <c r="B285" s="6"/>
      <c r="C285" s="7"/>
      <c r="F285" s="8"/>
      <c r="G285" s="15"/>
      <c r="H285" s="43">
        <f>Tabla_Recibidas[[#This Row],[BASE IMPONIBLE]]*Tabla_Recibidas[[#This Row],[%]]</f>
        <v>0</v>
      </c>
      <c r="I285" s="13">
        <f>Tabla_Recibidas[[#This Row],[BASE IMPONIBLE]]+Tabla_Recibidas[[#This Row],[CUOTA IVA]]</f>
        <v>0</v>
      </c>
      <c r="J285" s="34" t="str">
        <f>TEXT(Tabla_Emitidas[[#This Row],[FECHA]],"MMMM")</f>
        <v>enero</v>
      </c>
    </row>
    <row r="286" spans="2:10" x14ac:dyDescent="0.3">
      <c r="B286" s="6"/>
      <c r="C286" s="7"/>
      <c r="F286" s="8"/>
      <c r="G286" s="15"/>
      <c r="H286" s="43">
        <f>Tabla_Recibidas[[#This Row],[BASE IMPONIBLE]]*Tabla_Recibidas[[#This Row],[%]]</f>
        <v>0</v>
      </c>
      <c r="I286" s="13">
        <f>Tabla_Recibidas[[#This Row],[BASE IMPONIBLE]]+Tabla_Recibidas[[#This Row],[CUOTA IVA]]</f>
        <v>0</v>
      </c>
      <c r="J286" s="34" t="str">
        <f>TEXT(Tabla_Emitidas[[#This Row],[FECHA]],"MMMM")</f>
        <v>enero</v>
      </c>
    </row>
    <row r="287" spans="2:10" x14ac:dyDescent="0.3">
      <c r="B287" s="6"/>
      <c r="C287" s="7"/>
      <c r="F287" s="8"/>
      <c r="G287" s="15"/>
      <c r="H287" s="43">
        <f>Tabla_Recibidas[[#This Row],[BASE IMPONIBLE]]*Tabla_Recibidas[[#This Row],[%]]</f>
        <v>0</v>
      </c>
      <c r="I287" s="13">
        <f>Tabla_Recibidas[[#This Row],[BASE IMPONIBLE]]+Tabla_Recibidas[[#This Row],[CUOTA IVA]]</f>
        <v>0</v>
      </c>
      <c r="J287" s="34" t="str">
        <f>TEXT(Tabla_Emitidas[[#This Row],[FECHA]],"MMMM")</f>
        <v>enero</v>
      </c>
    </row>
    <row r="288" spans="2:10" x14ac:dyDescent="0.3">
      <c r="B288" s="6"/>
      <c r="C288" s="7"/>
      <c r="F288" s="8"/>
      <c r="G288" s="15"/>
      <c r="H288" s="43">
        <f>Tabla_Recibidas[[#This Row],[BASE IMPONIBLE]]*Tabla_Recibidas[[#This Row],[%]]</f>
        <v>0</v>
      </c>
      <c r="I288" s="13">
        <f>Tabla_Recibidas[[#This Row],[BASE IMPONIBLE]]+Tabla_Recibidas[[#This Row],[CUOTA IVA]]</f>
        <v>0</v>
      </c>
      <c r="J288" s="34" t="str">
        <f>TEXT(Tabla_Emitidas[[#This Row],[FECHA]],"MMMM")</f>
        <v>enero</v>
      </c>
    </row>
    <row r="289" spans="2:10" x14ac:dyDescent="0.3">
      <c r="B289" s="6"/>
      <c r="C289" s="7"/>
      <c r="F289" s="8"/>
      <c r="G289" s="15"/>
      <c r="H289" s="43">
        <f>Tabla_Recibidas[[#This Row],[BASE IMPONIBLE]]*Tabla_Recibidas[[#This Row],[%]]</f>
        <v>0</v>
      </c>
      <c r="I289" s="13">
        <f>Tabla_Recibidas[[#This Row],[BASE IMPONIBLE]]+Tabla_Recibidas[[#This Row],[CUOTA IVA]]</f>
        <v>0</v>
      </c>
      <c r="J289" s="34" t="str">
        <f>TEXT(Tabla_Emitidas[[#This Row],[FECHA]],"MMMM")</f>
        <v>enero</v>
      </c>
    </row>
    <row r="290" spans="2:10" x14ac:dyDescent="0.3">
      <c r="B290" s="6"/>
      <c r="C290" s="7"/>
      <c r="F290" s="8"/>
      <c r="G290" s="15"/>
      <c r="H290" s="43">
        <f>Tabla_Recibidas[[#This Row],[BASE IMPONIBLE]]*Tabla_Recibidas[[#This Row],[%]]</f>
        <v>0</v>
      </c>
      <c r="I290" s="13">
        <f>Tabla_Recibidas[[#This Row],[BASE IMPONIBLE]]+Tabla_Recibidas[[#This Row],[CUOTA IVA]]</f>
        <v>0</v>
      </c>
      <c r="J290" s="34" t="str">
        <f>TEXT(Tabla_Emitidas[[#This Row],[FECHA]],"MMMM")</f>
        <v>enero</v>
      </c>
    </row>
    <row r="291" spans="2:10" x14ac:dyDescent="0.3">
      <c r="B291" s="6"/>
      <c r="C291" s="7"/>
      <c r="F291" s="8"/>
      <c r="G291" s="15"/>
      <c r="H291" s="43">
        <f>Tabla_Recibidas[[#This Row],[BASE IMPONIBLE]]*Tabla_Recibidas[[#This Row],[%]]</f>
        <v>0</v>
      </c>
      <c r="I291" s="13">
        <f>Tabla_Recibidas[[#This Row],[BASE IMPONIBLE]]+Tabla_Recibidas[[#This Row],[CUOTA IVA]]</f>
        <v>0</v>
      </c>
      <c r="J291" s="34" t="str">
        <f>TEXT(Tabla_Emitidas[[#This Row],[FECHA]],"MMMM")</f>
        <v>enero</v>
      </c>
    </row>
    <row r="292" spans="2:10" x14ac:dyDescent="0.3">
      <c r="B292" s="6"/>
      <c r="C292" s="7"/>
      <c r="F292" s="8"/>
      <c r="G292" s="15"/>
      <c r="H292" s="43">
        <f>Tabla_Recibidas[[#This Row],[BASE IMPONIBLE]]*Tabla_Recibidas[[#This Row],[%]]</f>
        <v>0</v>
      </c>
      <c r="I292" s="13">
        <f>Tabla_Recibidas[[#This Row],[BASE IMPONIBLE]]+Tabla_Recibidas[[#This Row],[CUOTA IVA]]</f>
        <v>0</v>
      </c>
      <c r="J292" s="34" t="str">
        <f>TEXT(Tabla_Emitidas[[#This Row],[FECHA]],"MMMM")</f>
        <v>enero</v>
      </c>
    </row>
    <row r="293" spans="2:10" x14ac:dyDescent="0.3">
      <c r="B293" s="6"/>
      <c r="C293" s="7"/>
      <c r="F293" s="8"/>
      <c r="G293" s="15"/>
      <c r="H293" s="43">
        <f>Tabla_Recibidas[[#This Row],[BASE IMPONIBLE]]*Tabla_Recibidas[[#This Row],[%]]</f>
        <v>0</v>
      </c>
      <c r="I293" s="13">
        <f>Tabla_Recibidas[[#This Row],[BASE IMPONIBLE]]+Tabla_Recibidas[[#This Row],[CUOTA IVA]]</f>
        <v>0</v>
      </c>
      <c r="J293" s="34" t="str">
        <f>TEXT(Tabla_Emitidas[[#This Row],[FECHA]],"MMMM")</f>
        <v>enero</v>
      </c>
    </row>
    <row r="294" spans="2:10" x14ac:dyDescent="0.3">
      <c r="B294" s="6"/>
      <c r="C294" s="7"/>
      <c r="F294" s="8"/>
      <c r="G294" s="15"/>
      <c r="H294" s="43">
        <f>Tabla_Recibidas[[#This Row],[BASE IMPONIBLE]]*Tabla_Recibidas[[#This Row],[%]]</f>
        <v>0</v>
      </c>
      <c r="I294" s="13">
        <f>Tabla_Recibidas[[#This Row],[BASE IMPONIBLE]]+Tabla_Recibidas[[#This Row],[CUOTA IVA]]</f>
        <v>0</v>
      </c>
      <c r="J294" s="34" t="str">
        <f>TEXT(Tabla_Emitidas[[#This Row],[FECHA]],"MMMM")</f>
        <v>enero</v>
      </c>
    </row>
    <row r="295" spans="2:10" x14ac:dyDescent="0.3">
      <c r="B295" s="6"/>
      <c r="C295" s="7"/>
      <c r="F295" s="8"/>
      <c r="G295" s="15"/>
      <c r="H295" s="43">
        <f>Tabla_Recibidas[[#This Row],[BASE IMPONIBLE]]*Tabla_Recibidas[[#This Row],[%]]</f>
        <v>0</v>
      </c>
      <c r="I295" s="13">
        <f>Tabla_Recibidas[[#This Row],[BASE IMPONIBLE]]+Tabla_Recibidas[[#This Row],[CUOTA IVA]]</f>
        <v>0</v>
      </c>
      <c r="J295" s="34" t="str">
        <f>TEXT(Tabla_Emitidas[[#This Row],[FECHA]],"MMMM")</f>
        <v>enero</v>
      </c>
    </row>
    <row r="296" spans="2:10" x14ac:dyDescent="0.3">
      <c r="B296" s="6"/>
      <c r="C296" s="7"/>
      <c r="F296" s="8"/>
      <c r="G296" s="15"/>
      <c r="H296" s="43">
        <f>Tabla_Recibidas[[#This Row],[BASE IMPONIBLE]]*Tabla_Recibidas[[#This Row],[%]]</f>
        <v>0</v>
      </c>
      <c r="I296" s="13">
        <f>Tabla_Recibidas[[#This Row],[BASE IMPONIBLE]]+Tabla_Recibidas[[#This Row],[CUOTA IVA]]</f>
        <v>0</v>
      </c>
      <c r="J296" s="34" t="str">
        <f>TEXT(Tabla_Emitidas[[#This Row],[FECHA]],"MMMM")</f>
        <v>enero</v>
      </c>
    </row>
    <row r="297" spans="2:10" x14ac:dyDescent="0.3">
      <c r="B297" s="6"/>
      <c r="C297" s="7"/>
      <c r="F297" s="8"/>
      <c r="G297" s="15"/>
      <c r="H297" s="43">
        <f>Tabla_Recibidas[[#This Row],[BASE IMPONIBLE]]*Tabla_Recibidas[[#This Row],[%]]</f>
        <v>0</v>
      </c>
      <c r="I297" s="13">
        <f>Tabla_Recibidas[[#This Row],[BASE IMPONIBLE]]+Tabla_Recibidas[[#This Row],[CUOTA IVA]]</f>
        <v>0</v>
      </c>
      <c r="J297" s="34" t="str">
        <f>TEXT(Tabla_Emitidas[[#This Row],[FECHA]],"MMMM")</f>
        <v>enero</v>
      </c>
    </row>
    <row r="298" spans="2:10" x14ac:dyDescent="0.3">
      <c r="B298" s="6"/>
      <c r="C298" s="7"/>
      <c r="F298" s="8"/>
      <c r="G298" s="15"/>
      <c r="H298" s="43">
        <f>Tabla_Recibidas[[#This Row],[BASE IMPONIBLE]]*Tabla_Recibidas[[#This Row],[%]]</f>
        <v>0</v>
      </c>
      <c r="I298" s="13">
        <f>Tabla_Recibidas[[#This Row],[BASE IMPONIBLE]]+Tabla_Recibidas[[#This Row],[CUOTA IVA]]</f>
        <v>0</v>
      </c>
      <c r="J298" s="34" t="str">
        <f>TEXT(Tabla_Emitidas[[#This Row],[FECHA]],"MMMM")</f>
        <v>enero</v>
      </c>
    </row>
    <row r="299" spans="2:10" x14ac:dyDescent="0.3">
      <c r="B299" s="6"/>
      <c r="C299" s="7"/>
      <c r="F299" s="8"/>
      <c r="G299" s="15"/>
      <c r="H299" s="43">
        <f>Tabla_Recibidas[[#This Row],[BASE IMPONIBLE]]*Tabla_Recibidas[[#This Row],[%]]</f>
        <v>0</v>
      </c>
      <c r="I299" s="13">
        <f>Tabla_Recibidas[[#This Row],[BASE IMPONIBLE]]+Tabla_Recibidas[[#This Row],[CUOTA IVA]]</f>
        <v>0</v>
      </c>
      <c r="J299" s="34" t="str">
        <f>TEXT(Tabla_Emitidas[[#This Row],[FECHA]],"MMMM")</f>
        <v>enero</v>
      </c>
    </row>
    <row r="300" spans="2:10" x14ac:dyDescent="0.3">
      <c r="B300" s="6"/>
      <c r="C300" s="7"/>
      <c r="F300" s="8"/>
      <c r="G300" s="15"/>
      <c r="H300" s="43">
        <f>Tabla_Recibidas[[#This Row],[BASE IMPONIBLE]]*Tabla_Recibidas[[#This Row],[%]]</f>
        <v>0</v>
      </c>
      <c r="I300" s="13">
        <f>Tabla_Recibidas[[#This Row],[BASE IMPONIBLE]]+Tabla_Recibidas[[#This Row],[CUOTA IVA]]</f>
        <v>0</v>
      </c>
      <c r="J300" s="34" t="str">
        <f>TEXT(Tabla_Emitidas[[#This Row],[FECHA]],"MMMM")</f>
        <v>enero</v>
      </c>
    </row>
    <row r="301" spans="2:10" x14ac:dyDescent="0.3">
      <c r="B301" s="6"/>
      <c r="C301" s="7"/>
      <c r="F301" s="8"/>
      <c r="G301" s="15"/>
      <c r="H301" s="43">
        <f>Tabla_Recibidas[[#This Row],[BASE IMPONIBLE]]*Tabla_Recibidas[[#This Row],[%]]</f>
        <v>0</v>
      </c>
      <c r="I301" s="13">
        <f>Tabla_Recibidas[[#This Row],[BASE IMPONIBLE]]+Tabla_Recibidas[[#This Row],[CUOTA IVA]]</f>
        <v>0</v>
      </c>
      <c r="J301" s="34" t="str">
        <f>TEXT(Tabla_Emitidas[[#This Row],[FECHA]],"MMMM")</f>
        <v>enero</v>
      </c>
    </row>
    <row r="302" spans="2:10" x14ac:dyDescent="0.3">
      <c r="B302" s="6"/>
      <c r="C302" s="7"/>
      <c r="F302" s="8"/>
      <c r="G302" s="15"/>
      <c r="H302" s="43">
        <f>Tabla_Recibidas[[#This Row],[BASE IMPONIBLE]]*Tabla_Recibidas[[#This Row],[%]]</f>
        <v>0</v>
      </c>
      <c r="I302" s="13">
        <f>Tabla_Recibidas[[#This Row],[BASE IMPONIBLE]]+Tabla_Recibidas[[#This Row],[CUOTA IVA]]</f>
        <v>0</v>
      </c>
      <c r="J302" s="34" t="str">
        <f>TEXT(Tabla_Emitidas[[#This Row],[FECHA]],"MMMM")</f>
        <v>enero</v>
      </c>
    </row>
    <row r="303" spans="2:10" x14ac:dyDescent="0.3">
      <c r="B303" s="6"/>
      <c r="C303" s="7"/>
      <c r="F303" s="8"/>
      <c r="G303" s="15"/>
      <c r="H303" s="43">
        <f>Tabla_Recibidas[[#This Row],[BASE IMPONIBLE]]*Tabla_Recibidas[[#This Row],[%]]</f>
        <v>0</v>
      </c>
      <c r="I303" s="13">
        <f>Tabla_Recibidas[[#This Row],[BASE IMPONIBLE]]+Tabla_Recibidas[[#This Row],[CUOTA IVA]]</f>
        <v>0</v>
      </c>
      <c r="J303" s="34" t="str">
        <f>TEXT(Tabla_Emitidas[[#This Row],[FECHA]],"MMMM")</f>
        <v>enero</v>
      </c>
    </row>
    <row r="304" spans="2:10" x14ac:dyDescent="0.3">
      <c r="B304" s="6"/>
      <c r="C304" s="7"/>
      <c r="F304" s="8"/>
      <c r="G304" s="15"/>
      <c r="H304" s="43">
        <f>Tabla_Recibidas[[#This Row],[BASE IMPONIBLE]]*Tabla_Recibidas[[#This Row],[%]]</f>
        <v>0</v>
      </c>
      <c r="I304" s="13">
        <f>Tabla_Recibidas[[#This Row],[BASE IMPONIBLE]]+Tabla_Recibidas[[#This Row],[CUOTA IVA]]</f>
        <v>0</v>
      </c>
      <c r="J304" s="34" t="str">
        <f>TEXT(Tabla_Emitidas[[#This Row],[FECHA]],"MMMM")</f>
        <v>enero</v>
      </c>
    </row>
    <row r="305" spans="2:10" x14ac:dyDescent="0.3">
      <c r="B305" s="6"/>
      <c r="C305" s="7"/>
      <c r="F305" s="8"/>
      <c r="G305" s="15"/>
      <c r="H305" s="43">
        <f>Tabla_Recibidas[[#This Row],[BASE IMPONIBLE]]*Tabla_Recibidas[[#This Row],[%]]</f>
        <v>0</v>
      </c>
      <c r="I305" s="13">
        <f>Tabla_Recibidas[[#This Row],[BASE IMPONIBLE]]+Tabla_Recibidas[[#This Row],[CUOTA IVA]]</f>
        <v>0</v>
      </c>
      <c r="J305" s="34" t="str">
        <f>TEXT(Tabla_Emitidas[[#This Row],[FECHA]],"MMMM")</f>
        <v>enero</v>
      </c>
    </row>
    <row r="306" spans="2:10" x14ac:dyDescent="0.3">
      <c r="B306" s="6"/>
      <c r="C306" s="7"/>
      <c r="F306" s="8"/>
      <c r="G306" s="15"/>
      <c r="H306" s="43">
        <f>Tabla_Recibidas[[#This Row],[BASE IMPONIBLE]]*Tabla_Recibidas[[#This Row],[%]]</f>
        <v>0</v>
      </c>
      <c r="I306" s="13">
        <f>Tabla_Recibidas[[#This Row],[BASE IMPONIBLE]]+Tabla_Recibidas[[#This Row],[CUOTA IVA]]</f>
        <v>0</v>
      </c>
      <c r="J306" s="34" t="str">
        <f>TEXT(Tabla_Emitidas[[#This Row],[FECHA]],"MMMM")</f>
        <v>enero</v>
      </c>
    </row>
    <row r="307" spans="2:10" x14ac:dyDescent="0.3">
      <c r="B307" s="6"/>
      <c r="C307" s="7"/>
      <c r="F307" s="8"/>
      <c r="G307" s="15"/>
      <c r="H307" s="43">
        <f>Tabla_Recibidas[[#This Row],[BASE IMPONIBLE]]*Tabla_Recibidas[[#This Row],[%]]</f>
        <v>0</v>
      </c>
      <c r="I307" s="13">
        <f>Tabla_Recibidas[[#This Row],[BASE IMPONIBLE]]+Tabla_Recibidas[[#This Row],[CUOTA IVA]]</f>
        <v>0</v>
      </c>
      <c r="J307" s="34" t="str">
        <f>TEXT(Tabla_Emitidas[[#This Row],[FECHA]],"MMMM")</f>
        <v>enero</v>
      </c>
    </row>
    <row r="308" spans="2:10" x14ac:dyDescent="0.3">
      <c r="B308" s="6"/>
      <c r="C308" s="7"/>
      <c r="F308" s="8"/>
      <c r="G308" s="15"/>
      <c r="H308" s="43">
        <f>Tabla_Recibidas[[#This Row],[BASE IMPONIBLE]]*Tabla_Recibidas[[#This Row],[%]]</f>
        <v>0</v>
      </c>
      <c r="I308" s="13">
        <f>Tabla_Recibidas[[#This Row],[BASE IMPONIBLE]]+Tabla_Recibidas[[#This Row],[CUOTA IVA]]</f>
        <v>0</v>
      </c>
      <c r="J308" s="34" t="str">
        <f>TEXT(Tabla_Emitidas[[#This Row],[FECHA]],"MMMM")</f>
        <v>enero</v>
      </c>
    </row>
    <row r="309" spans="2:10" x14ac:dyDescent="0.3">
      <c r="B309" s="6"/>
      <c r="C309" s="7"/>
      <c r="F309" s="8"/>
      <c r="G309" s="15"/>
      <c r="H309" s="43">
        <f>Tabla_Recibidas[[#This Row],[BASE IMPONIBLE]]*Tabla_Recibidas[[#This Row],[%]]</f>
        <v>0</v>
      </c>
      <c r="I309" s="13">
        <f>Tabla_Recibidas[[#This Row],[BASE IMPONIBLE]]+Tabla_Recibidas[[#This Row],[CUOTA IVA]]</f>
        <v>0</v>
      </c>
      <c r="J309" s="34" t="str">
        <f>TEXT(Tabla_Emitidas[[#This Row],[FECHA]],"MMMM")</f>
        <v>enero</v>
      </c>
    </row>
    <row r="310" spans="2:10" x14ac:dyDescent="0.3">
      <c r="B310" s="6"/>
      <c r="C310" s="7"/>
      <c r="F310" s="8"/>
      <c r="G310" s="15"/>
      <c r="H310" s="43">
        <f>Tabla_Recibidas[[#This Row],[BASE IMPONIBLE]]*Tabla_Recibidas[[#This Row],[%]]</f>
        <v>0</v>
      </c>
      <c r="I310" s="13">
        <f>Tabla_Recibidas[[#This Row],[BASE IMPONIBLE]]+Tabla_Recibidas[[#This Row],[CUOTA IVA]]</f>
        <v>0</v>
      </c>
      <c r="J310" s="34" t="str">
        <f>TEXT(Tabla_Emitidas[[#This Row],[FECHA]],"MMMM")</f>
        <v>enero</v>
      </c>
    </row>
    <row r="311" spans="2:10" x14ac:dyDescent="0.3">
      <c r="B311" s="6"/>
      <c r="C311" s="7"/>
      <c r="F311" s="8"/>
      <c r="G311" s="15"/>
      <c r="H311" s="43">
        <f>Tabla_Recibidas[[#This Row],[BASE IMPONIBLE]]*Tabla_Recibidas[[#This Row],[%]]</f>
        <v>0</v>
      </c>
      <c r="I311" s="13">
        <f>Tabla_Recibidas[[#This Row],[BASE IMPONIBLE]]+Tabla_Recibidas[[#This Row],[CUOTA IVA]]</f>
        <v>0</v>
      </c>
      <c r="J311" s="34" t="str">
        <f>TEXT(Tabla_Emitidas[[#This Row],[FECHA]],"MMMM")</f>
        <v>enero</v>
      </c>
    </row>
    <row r="312" spans="2:10" x14ac:dyDescent="0.3">
      <c r="B312" s="6"/>
      <c r="C312" s="7"/>
      <c r="F312" s="8"/>
      <c r="G312" s="15"/>
      <c r="H312" s="43">
        <f>Tabla_Recibidas[[#This Row],[BASE IMPONIBLE]]*Tabla_Recibidas[[#This Row],[%]]</f>
        <v>0</v>
      </c>
      <c r="I312" s="13">
        <f>Tabla_Recibidas[[#This Row],[BASE IMPONIBLE]]+Tabla_Recibidas[[#This Row],[CUOTA IVA]]</f>
        <v>0</v>
      </c>
      <c r="J312" s="34" t="str">
        <f>TEXT(Tabla_Emitidas[[#This Row],[FECHA]],"MMMM")</f>
        <v>enero</v>
      </c>
    </row>
    <row r="313" spans="2:10" x14ac:dyDescent="0.3">
      <c r="B313" s="6"/>
      <c r="C313" s="7"/>
      <c r="F313" s="8"/>
      <c r="G313" s="15"/>
      <c r="H313" s="43">
        <f>Tabla_Recibidas[[#This Row],[BASE IMPONIBLE]]*Tabla_Recibidas[[#This Row],[%]]</f>
        <v>0</v>
      </c>
      <c r="I313" s="13">
        <f>Tabla_Recibidas[[#This Row],[BASE IMPONIBLE]]+Tabla_Recibidas[[#This Row],[CUOTA IVA]]</f>
        <v>0</v>
      </c>
      <c r="J313" s="34" t="str">
        <f>TEXT(Tabla_Emitidas[[#This Row],[FECHA]],"MMMM")</f>
        <v>enero</v>
      </c>
    </row>
    <row r="314" spans="2:10" x14ac:dyDescent="0.3">
      <c r="B314" s="6"/>
      <c r="C314" s="7"/>
      <c r="F314" s="8"/>
      <c r="G314" s="15"/>
      <c r="H314" s="43">
        <f>Tabla_Recibidas[[#This Row],[BASE IMPONIBLE]]*Tabla_Recibidas[[#This Row],[%]]</f>
        <v>0</v>
      </c>
      <c r="I314" s="13">
        <f>Tabla_Recibidas[[#This Row],[BASE IMPONIBLE]]+Tabla_Recibidas[[#This Row],[CUOTA IVA]]</f>
        <v>0</v>
      </c>
      <c r="J314" s="34" t="str">
        <f>TEXT(Tabla_Emitidas[[#This Row],[FECHA]],"MMMM")</f>
        <v>enero</v>
      </c>
    </row>
    <row r="315" spans="2:10" x14ac:dyDescent="0.3">
      <c r="B315" s="6"/>
      <c r="C315" s="7"/>
      <c r="F315" s="8"/>
      <c r="G315" s="15"/>
      <c r="H315" s="43">
        <f>Tabla_Recibidas[[#This Row],[BASE IMPONIBLE]]*Tabla_Recibidas[[#This Row],[%]]</f>
        <v>0</v>
      </c>
      <c r="I315" s="13">
        <f>Tabla_Recibidas[[#This Row],[BASE IMPONIBLE]]+Tabla_Recibidas[[#This Row],[CUOTA IVA]]</f>
        <v>0</v>
      </c>
      <c r="J315" s="34" t="str">
        <f>TEXT(Tabla_Emitidas[[#This Row],[FECHA]],"MMMM")</f>
        <v>enero</v>
      </c>
    </row>
    <row r="316" spans="2:10" x14ac:dyDescent="0.3">
      <c r="B316" s="6"/>
      <c r="C316" s="7"/>
      <c r="F316" s="8"/>
      <c r="G316" s="15"/>
      <c r="H316" s="43">
        <f>Tabla_Recibidas[[#This Row],[BASE IMPONIBLE]]*Tabla_Recibidas[[#This Row],[%]]</f>
        <v>0</v>
      </c>
      <c r="I316" s="13">
        <f>Tabla_Recibidas[[#This Row],[BASE IMPONIBLE]]+Tabla_Recibidas[[#This Row],[CUOTA IVA]]</f>
        <v>0</v>
      </c>
      <c r="J316" s="34" t="str">
        <f>TEXT(Tabla_Emitidas[[#This Row],[FECHA]],"MMMM")</f>
        <v>enero</v>
      </c>
    </row>
    <row r="317" spans="2:10" x14ac:dyDescent="0.3">
      <c r="B317" s="6"/>
      <c r="C317" s="7"/>
      <c r="F317" s="8"/>
      <c r="G317" s="15"/>
      <c r="H317" s="43">
        <f>Tabla_Recibidas[[#This Row],[BASE IMPONIBLE]]*Tabla_Recibidas[[#This Row],[%]]</f>
        <v>0</v>
      </c>
      <c r="I317" s="13">
        <f>Tabla_Recibidas[[#This Row],[BASE IMPONIBLE]]+Tabla_Recibidas[[#This Row],[CUOTA IVA]]</f>
        <v>0</v>
      </c>
      <c r="J317" s="34" t="str">
        <f>TEXT(Tabla_Emitidas[[#This Row],[FECHA]],"MMMM")</f>
        <v>enero</v>
      </c>
    </row>
    <row r="318" spans="2:10" x14ac:dyDescent="0.3">
      <c r="B318" s="6"/>
      <c r="C318" s="7"/>
      <c r="F318" s="8"/>
      <c r="G318" s="15"/>
      <c r="H318" s="43">
        <f>Tabla_Recibidas[[#This Row],[BASE IMPONIBLE]]*Tabla_Recibidas[[#This Row],[%]]</f>
        <v>0</v>
      </c>
      <c r="I318" s="13">
        <f>Tabla_Recibidas[[#This Row],[BASE IMPONIBLE]]+Tabla_Recibidas[[#This Row],[CUOTA IVA]]</f>
        <v>0</v>
      </c>
      <c r="J318" s="34" t="str">
        <f>TEXT(Tabla_Emitidas[[#This Row],[FECHA]],"MMMM")</f>
        <v>enero</v>
      </c>
    </row>
    <row r="319" spans="2:10" x14ac:dyDescent="0.3">
      <c r="B319" s="6"/>
      <c r="C319" s="7"/>
      <c r="F319" s="8"/>
      <c r="G319" s="15"/>
      <c r="H319" s="43">
        <f>Tabla_Recibidas[[#This Row],[BASE IMPONIBLE]]*Tabla_Recibidas[[#This Row],[%]]</f>
        <v>0</v>
      </c>
      <c r="I319" s="13">
        <f>Tabla_Recibidas[[#This Row],[BASE IMPONIBLE]]+Tabla_Recibidas[[#This Row],[CUOTA IVA]]</f>
        <v>0</v>
      </c>
      <c r="J319" s="34" t="str">
        <f>TEXT(Tabla_Emitidas[[#This Row],[FECHA]],"MMMM")</f>
        <v>enero</v>
      </c>
    </row>
    <row r="320" spans="2:10" x14ac:dyDescent="0.3">
      <c r="B320" s="6"/>
      <c r="C320" s="7"/>
      <c r="F320" s="8"/>
      <c r="G320" s="15"/>
      <c r="H320" s="43">
        <f>Tabla_Recibidas[[#This Row],[BASE IMPONIBLE]]*Tabla_Recibidas[[#This Row],[%]]</f>
        <v>0</v>
      </c>
      <c r="I320" s="13">
        <f>Tabla_Recibidas[[#This Row],[BASE IMPONIBLE]]+Tabla_Recibidas[[#This Row],[CUOTA IVA]]</f>
        <v>0</v>
      </c>
      <c r="J320" s="34" t="str">
        <f>TEXT(Tabla_Emitidas[[#This Row],[FECHA]],"MMMM")</f>
        <v>enero</v>
      </c>
    </row>
    <row r="321" spans="2:10" x14ac:dyDescent="0.3">
      <c r="B321" s="6"/>
      <c r="C321" s="7"/>
      <c r="F321" s="8"/>
      <c r="G321" s="15"/>
      <c r="H321" s="43">
        <f>Tabla_Recibidas[[#This Row],[BASE IMPONIBLE]]*Tabla_Recibidas[[#This Row],[%]]</f>
        <v>0</v>
      </c>
      <c r="I321" s="13">
        <f>Tabla_Recibidas[[#This Row],[BASE IMPONIBLE]]+Tabla_Recibidas[[#This Row],[CUOTA IVA]]</f>
        <v>0</v>
      </c>
      <c r="J321" s="34" t="str">
        <f>TEXT(Tabla_Emitidas[[#This Row],[FECHA]],"MMMM")</f>
        <v>enero</v>
      </c>
    </row>
    <row r="322" spans="2:10" x14ac:dyDescent="0.3">
      <c r="B322" s="6"/>
      <c r="C322" s="7"/>
      <c r="F322" s="8"/>
      <c r="G322" s="15"/>
      <c r="H322" s="43">
        <f>Tabla_Recibidas[[#This Row],[BASE IMPONIBLE]]*Tabla_Recibidas[[#This Row],[%]]</f>
        <v>0</v>
      </c>
      <c r="I322" s="13">
        <f>Tabla_Recibidas[[#This Row],[BASE IMPONIBLE]]+Tabla_Recibidas[[#This Row],[CUOTA IVA]]</f>
        <v>0</v>
      </c>
      <c r="J322" s="34" t="str">
        <f>TEXT(Tabla_Emitidas[[#This Row],[FECHA]],"MMMM")</f>
        <v>enero</v>
      </c>
    </row>
    <row r="323" spans="2:10" x14ac:dyDescent="0.3">
      <c r="B323" s="6"/>
      <c r="C323" s="7"/>
      <c r="F323" s="8"/>
      <c r="G323" s="15"/>
      <c r="H323" s="43">
        <f>Tabla_Recibidas[[#This Row],[BASE IMPONIBLE]]*Tabla_Recibidas[[#This Row],[%]]</f>
        <v>0</v>
      </c>
      <c r="I323" s="13">
        <f>Tabla_Recibidas[[#This Row],[BASE IMPONIBLE]]+Tabla_Recibidas[[#This Row],[CUOTA IVA]]</f>
        <v>0</v>
      </c>
      <c r="J323" s="34" t="str">
        <f>TEXT(Tabla_Emitidas[[#This Row],[FECHA]],"MMMM")</f>
        <v>enero</v>
      </c>
    </row>
    <row r="324" spans="2:10" x14ac:dyDescent="0.3">
      <c r="B324" s="6"/>
      <c r="C324" s="7"/>
      <c r="F324" s="8"/>
      <c r="G324" s="15"/>
      <c r="H324" s="43">
        <f>Tabla_Recibidas[[#This Row],[BASE IMPONIBLE]]*Tabla_Recibidas[[#This Row],[%]]</f>
        <v>0</v>
      </c>
      <c r="I324" s="13">
        <f>Tabla_Recibidas[[#This Row],[BASE IMPONIBLE]]+Tabla_Recibidas[[#This Row],[CUOTA IVA]]</f>
        <v>0</v>
      </c>
      <c r="J324" s="34" t="str">
        <f>TEXT(Tabla_Emitidas[[#This Row],[FECHA]],"MMMM")</f>
        <v>enero</v>
      </c>
    </row>
    <row r="325" spans="2:10" x14ac:dyDescent="0.3">
      <c r="B325" s="6"/>
      <c r="C325" s="7"/>
      <c r="F325" s="8"/>
      <c r="G325" s="15"/>
      <c r="H325" s="43">
        <f>Tabla_Recibidas[[#This Row],[BASE IMPONIBLE]]*Tabla_Recibidas[[#This Row],[%]]</f>
        <v>0</v>
      </c>
      <c r="I325" s="13">
        <f>Tabla_Recibidas[[#This Row],[BASE IMPONIBLE]]+Tabla_Recibidas[[#This Row],[CUOTA IVA]]</f>
        <v>0</v>
      </c>
      <c r="J325" s="34" t="str">
        <f>TEXT(Tabla_Emitidas[[#This Row],[FECHA]],"MMMM")</f>
        <v>enero</v>
      </c>
    </row>
    <row r="326" spans="2:10" x14ac:dyDescent="0.3">
      <c r="B326" s="6"/>
      <c r="C326" s="7"/>
      <c r="F326" s="8"/>
      <c r="G326" s="15"/>
      <c r="H326" s="43">
        <f>Tabla_Recibidas[[#This Row],[BASE IMPONIBLE]]*Tabla_Recibidas[[#This Row],[%]]</f>
        <v>0</v>
      </c>
      <c r="I326" s="13">
        <f>Tabla_Recibidas[[#This Row],[BASE IMPONIBLE]]+Tabla_Recibidas[[#This Row],[CUOTA IVA]]</f>
        <v>0</v>
      </c>
      <c r="J326" s="34" t="str">
        <f>TEXT(Tabla_Emitidas[[#This Row],[FECHA]],"MMMM")</f>
        <v>enero</v>
      </c>
    </row>
    <row r="327" spans="2:10" x14ac:dyDescent="0.3">
      <c r="B327" s="6"/>
      <c r="C327" s="7"/>
      <c r="F327" s="8"/>
      <c r="G327" s="15"/>
      <c r="H327" s="43">
        <f>Tabla_Recibidas[[#This Row],[BASE IMPONIBLE]]*Tabla_Recibidas[[#This Row],[%]]</f>
        <v>0</v>
      </c>
      <c r="I327" s="13">
        <f>Tabla_Recibidas[[#This Row],[BASE IMPONIBLE]]+Tabla_Recibidas[[#This Row],[CUOTA IVA]]</f>
        <v>0</v>
      </c>
      <c r="J327" s="34" t="str">
        <f>TEXT(Tabla_Emitidas[[#This Row],[FECHA]],"MMMM")</f>
        <v>enero</v>
      </c>
    </row>
    <row r="328" spans="2:10" x14ac:dyDescent="0.3">
      <c r="B328" s="6"/>
      <c r="C328" s="7"/>
      <c r="F328" s="8"/>
      <c r="G328" s="15"/>
      <c r="H328" s="43">
        <f>Tabla_Recibidas[[#This Row],[BASE IMPONIBLE]]*Tabla_Recibidas[[#This Row],[%]]</f>
        <v>0</v>
      </c>
      <c r="I328" s="13">
        <f>Tabla_Recibidas[[#This Row],[BASE IMPONIBLE]]+Tabla_Recibidas[[#This Row],[CUOTA IVA]]</f>
        <v>0</v>
      </c>
      <c r="J328" s="34" t="str">
        <f>TEXT(Tabla_Emitidas[[#This Row],[FECHA]],"MMMM")</f>
        <v>enero</v>
      </c>
    </row>
    <row r="329" spans="2:10" x14ac:dyDescent="0.3">
      <c r="B329" s="6"/>
      <c r="C329" s="7"/>
      <c r="F329" s="8"/>
      <c r="G329" s="15"/>
      <c r="H329" s="43">
        <f>Tabla_Recibidas[[#This Row],[BASE IMPONIBLE]]*Tabla_Recibidas[[#This Row],[%]]</f>
        <v>0</v>
      </c>
      <c r="I329" s="13">
        <f>Tabla_Recibidas[[#This Row],[BASE IMPONIBLE]]+Tabla_Recibidas[[#This Row],[CUOTA IVA]]</f>
        <v>0</v>
      </c>
      <c r="J329" s="34" t="str">
        <f>TEXT(Tabla_Emitidas[[#This Row],[FECHA]],"MMMM")</f>
        <v>enero</v>
      </c>
    </row>
    <row r="330" spans="2:10" x14ac:dyDescent="0.3">
      <c r="B330" s="6"/>
      <c r="C330" s="7"/>
      <c r="F330" s="8"/>
      <c r="G330" s="15"/>
      <c r="H330" s="43">
        <f>Tabla_Recibidas[[#This Row],[BASE IMPONIBLE]]*Tabla_Recibidas[[#This Row],[%]]</f>
        <v>0</v>
      </c>
      <c r="I330" s="13">
        <f>Tabla_Recibidas[[#This Row],[BASE IMPONIBLE]]+Tabla_Recibidas[[#This Row],[CUOTA IVA]]</f>
        <v>0</v>
      </c>
      <c r="J330" s="34" t="str">
        <f>TEXT(Tabla_Emitidas[[#This Row],[FECHA]],"MMMM")</f>
        <v>enero</v>
      </c>
    </row>
    <row r="331" spans="2:10" x14ac:dyDescent="0.3">
      <c r="B331" s="6"/>
      <c r="C331" s="7"/>
      <c r="F331" s="8"/>
      <c r="G331" s="15"/>
      <c r="H331" s="43">
        <f>Tabla_Recibidas[[#This Row],[BASE IMPONIBLE]]*Tabla_Recibidas[[#This Row],[%]]</f>
        <v>0</v>
      </c>
      <c r="I331" s="13">
        <f>Tabla_Recibidas[[#This Row],[BASE IMPONIBLE]]+Tabla_Recibidas[[#This Row],[CUOTA IVA]]</f>
        <v>0</v>
      </c>
      <c r="J331" s="34" t="str">
        <f>TEXT(Tabla_Emitidas[[#This Row],[FECHA]],"MMMM")</f>
        <v>enero</v>
      </c>
    </row>
    <row r="332" spans="2:10" x14ac:dyDescent="0.3">
      <c r="B332" s="6"/>
      <c r="C332" s="7"/>
      <c r="F332" s="8"/>
      <c r="G332" s="15"/>
      <c r="H332" s="43">
        <f>Tabla_Recibidas[[#This Row],[BASE IMPONIBLE]]*Tabla_Recibidas[[#This Row],[%]]</f>
        <v>0</v>
      </c>
      <c r="I332" s="13">
        <f>Tabla_Recibidas[[#This Row],[BASE IMPONIBLE]]+Tabla_Recibidas[[#This Row],[CUOTA IVA]]</f>
        <v>0</v>
      </c>
      <c r="J332" s="34" t="str">
        <f>TEXT(Tabla_Emitidas[[#This Row],[FECHA]],"MMMM")</f>
        <v>enero</v>
      </c>
    </row>
    <row r="333" spans="2:10" x14ac:dyDescent="0.3">
      <c r="B333" s="6"/>
      <c r="C333" s="7"/>
      <c r="F333" s="8"/>
      <c r="G333" s="15"/>
      <c r="H333" s="43">
        <f>Tabla_Recibidas[[#This Row],[BASE IMPONIBLE]]*Tabla_Recibidas[[#This Row],[%]]</f>
        <v>0</v>
      </c>
      <c r="I333" s="13">
        <f>Tabla_Recibidas[[#This Row],[BASE IMPONIBLE]]+Tabla_Recibidas[[#This Row],[CUOTA IVA]]</f>
        <v>0</v>
      </c>
      <c r="J333" s="34" t="str">
        <f>TEXT(Tabla_Emitidas[[#This Row],[FECHA]],"MMMM")</f>
        <v>enero</v>
      </c>
    </row>
    <row r="334" spans="2:10" x14ac:dyDescent="0.3">
      <c r="B334" s="6"/>
      <c r="C334" s="7"/>
      <c r="F334" s="8"/>
      <c r="G334" s="15"/>
      <c r="H334" s="43">
        <f>Tabla_Recibidas[[#This Row],[BASE IMPONIBLE]]*Tabla_Recibidas[[#This Row],[%]]</f>
        <v>0</v>
      </c>
      <c r="I334" s="13">
        <f>Tabla_Recibidas[[#This Row],[BASE IMPONIBLE]]+Tabla_Recibidas[[#This Row],[CUOTA IVA]]</f>
        <v>0</v>
      </c>
      <c r="J334" s="34" t="str">
        <f>TEXT(Tabla_Emitidas[[#This Row],[FECHA]],"MMMM")</f>
        <v>enero</v>
      </c>
    </row>
    <row r="335" spans="2:10" x14ac:dyDescent="0.3">
      <c r="B335" s="6"/>
      <c r="C335" s="7"/>
      <c r="F335" s="8"/>
      <c r="G335" s="15"/>
      <c r="H335" s="43">
        <f>Tabla_Recibidas[[#This Row],[BASE IMPONIBLE]]*Tabla_Recibidas[[#This Row],[%]]</f>
        <v>0</v>
      </c>
      <c r="I335" s="13">
        <f>Tabla_Recibidas[[#This Row],[BASE IMPONIBLE]]+Tabla_Recibidas[[#This Row],[CUOTA IVA]]</f>
        <v>0</v>
      </c>
      <c r="J335" s="34" t="str">
        <f>TEXT(Tabla_Emitidas[[#This Row],[FECHA]],"MMMM")</f>
        <v>enero</v>
      </c>
    </row>
    <row r="336" spans="2:10" x14ac:dyDescent="0.3">
      <c r="B336" s="6"/>
      <c r="C336" s="7"/>
      <c r="F336" s="8"/>
      <c r="G336" s="15"/>
      <c r="H336" s="43">
        <f>Tabla_Recibidas[[#This Row],[BASE IMPONIBLE]]*Tabla_Recibidas[[#This Row],[%]]</f>
        <v>0</v>
      </c>
      <c r="I336" s="13">
        <f>Tabla_Recibidas[[#This Row],[BASE IMPONIBLE]]+Tabla_Recibidas[[#This Row],[CUOTA IVA]]</f>
        <v>0</v>
      </c>
      <c r="J336" s="34" t="str">
        <f>TEXT(Tabla_Emitidas[[#This Row],[FECHA]],"MMMM")</f>
        <v>enero</v>
      </c>
    </row>
    <row r="337" spans="2:10" x14ac:dyDescent="0.3">
      <c r="B337" s="6"/>
      <c r="C337" s="7"/>
      <c r="F337" s="8"/>
      <c r="G337" s="15"/>
      <c r="H337" s="43">
        <f>Tabla_Recibidas[[#This Row],[BASE IMPONIBLE]]*Tabla_Recibidas[[#This Row],[%]]</f>
        <v>0</v>
      </c>
      <c r="I337" s="13">
        <f>Tabla_Recibidas[[#This Row],[BASE IMPONIBLE]]+Tabla_Recibidas[[#This Row],[CUOTA IVA]]</f>
        <v>0</v>
      </c>
      <c r="J337" s="34" t="str">
        <f>TEXT(Tabla_Emitidas[[#This Row],[FECHA]],"MMMM")</f>
        <v>enero</v>
      </c>
    </row>
    <row r="338" spans="2:10" x14ac:dyDescent="0.3">
      <c r="B338" s="6"/>
      <c r="C338" s="7"/>
      <c r="F338" s="8"/>
      <c r="G338" s="15"/>
      <c r="H338" s="43">
        <f>Tabla_Recibidas[[#This Row],[BASE IMPONIBLE]]*Tabla_Recibidas[[#This Row],[%]]</f>
        <v>0</v>
      </c>
      <c r="I338" s="13">
        <f>Tabla_Recibidas[[#This Row],[BASE IMPONIBLE]]+Tabla_Recibidas[[#This Row],[CUOTA IVA]]</f>
        <v>0</v>
      </c>
      <c r="J338" s="34" t="str">
        <f>TEXT(Tabla_Emitidas[[#This Row],[FECHA]],"MMMM")</f>
        <v>enero</v>
      </c>
    </row>
    <row r="339" spans="2:10" x14ac:dyDescent="0.3">
      <c r="B339" s="6"/>
      <c r="C339" s="7"/>
      <c r="F339" s="8"/>
      <c r="G339" s="15"/>
      <c r="H339" s="43">
        <f>Tabla_Recibidas[[#This Row],[BASE IMPONIBLE]]*Tabla_Recibidas[[#This Row],[%]]</f>
        <v>0</v>
      </c>
      <c r="I339" s="13">
        <f>Tabla_Recibidas[[#This Row],[BASE IMPONIBLE]]+Tabla_Recibidas[[#This Row],[CUOTA IVA]]</f>
        <v>0</v>
      </c>
      <c r="J339" s="34" t="str">
        <f>TEXT(Tabla_Emitidas[[#This Row],[FECHA]],"MMMM")</f>
        <v>enero</v>
      </c>
    </row>
    <row r="340" spans="2:10" x14ac:dyDescent="0.3">
      <c r="B340" s="6"/>
      <c r="C340" s="7"/>
      <c r="F340" s="8"/>
      <c r="G340" s="15"/>
      <c r="H340" s="43">
        <f>Tabla_Recibidas[[#This Row],[BASE IMPONIBLE]]*Tabla_Recibidas[[#This Row],[%]]</f>
        <v>0</v>
      </c>
      <c r="I340" s="13">
        <f>Tabla_Recibidas[[#This Row],[BASE IMPONIBLE]]+Tabla_Recibidas[[#This Row],[CUOTA IVA]]</f>
        <v>0</v>
      </c>
      <c r="J340" s="34" t="str">
        <f>TEXT(Tabla_Emitidas[[#This Row],[FECHA]],"MMMM")</f>
        <v>enero</v>
      </c>
    </row>
    <row r="341" spans="2:10" x14ac:dyDescent="0.3">
      <c r="B341" s="6"/>
      <c r="C341" s="7"/>
      <c r="F341" s="8"/>
      <c r="G341" s="15"/>
      <c r="H341" s="43">
        <f>Tabla_Recibidas[[#This Row],[BASE IMPONIBLE]]*Tabla_Recibidas[[#This Row],[%]]</f>
        <v>0</v>
      </c>
      <c r="I341" s="13">
        <f>Tabla_Recibidas[[#This Row],[BASE IMPONIBLE]]+Tabla_Recibidas[[#This Row],[CUOTA IVA]]</f>
        <v>0</v>
      </c>
      <c r="J341" s="34" t="str">
        <f>TEXT(Tabla_Emitidas[[#This Row],[FECHA]],"MMMM")</f>
        <v>enero</v>
      </c>
    </row>
    <row r="342" spans="2:10" x14ac:dyDescent="0.3">
      <c r="B342" s="6"/>
      <c r="C342" s="7"/>
      <c r="F342" s="8"/>
      <c r="G342" s="15"/>
      <c r="H342" s="43">
        <f>Tabla_Recibidas[[#This Row],[BASE IMPONIBLE]]*Tabla_Recibidas[[#This Row],[%]]</f>
        <v>0</v>
      </c>
      <c r="I342" s="13">
        <f>Tabla_Recibidas[[#This Row],[BASE IMPONIBLE]]+Tabla_Recibidas[[#This Row],[CUOTA IVA]]</f>
        <v>0</v>
      </c>
      <c r="J342" s="34" t="str">
        <f>TEXT(Tabla_Emitidas[[#This Row],[FECHA]],"MMMM")</f>
        <v>enero</v>
      </c>
    </row>
    <row r="343" spans="2:10" x14ac:dyDescent="0.3">
      <c r="B343" s="6"/>
      <c r="C343" s="7"/>
      <c r="F343" s="8"/>
      <c r="G343" s="15"/>
      <c r="H343" s="43">
        <f>Tabla_Recibidas[[#This Row],[BASE IMPONIBLE]]*Tabla_Recibidas[[#This Row],[%]]</f>
        <v>0</v>
      </c>
      <c r="I343" s="13">
        <f>Tabla_Recibidas[[#This Row],[BASE IMPONIBLE]]+Tabla_Recibidas[[#This Row],[CUOTA IVA]]</f>
        <v>0</v>
      </c>
      <c r="J343" s="34" t="str">
        <f>TEXT(Tabla_Emitidas[[#This Row],[FECHA]],"MMMM")</f>
        <v>enero</v>
      </c>
    </row>
    <row r="344" spans="2:10" x14ac:dyDescent="0.3">
      <c r="B344" s="6"/>
      <c r="C344" s="7"/>
      <c r="F344" s="8"/>
      <c r="G344" s="15"/>
      <c r="H344" s="43">
        <f>Tabla_Recibidas[[#This Row],[BASE IMPONIBLE]]*Tabla_Recibidas[[#This Row],[%]]</f>
        <v>0</v>
      </c>
      <c r="I344" s="13">
        <f>Tabla_Recibidas[[#This Row],[BASE IMPONIBLE]]+Tabla_Recibidas[[#This Row],[CUOTA IVA]]</f>
        <v>0</v>
      </c>
      <c r="J344" s="34" t="str">
        <f>TEXT(Tabla_Emitidas[[#This Row],[FECHA]],"MMMM")</f>
        <v>enero</v>
      </c>
    </row>
    <row r="345" spans="2:10" x14ac:dyDescent="0.3">
      <c r="B345" s="6"/>
      <c r="C345" s="7"/>
      <c r="F345" s="8"/>
      <c r="G345" s="15"/>
      <c r="H345" s="43">
        <f>Tabla_Recibidas[[#This Row],[BASE IMPONIBLE]]*Tabla_Recibidas[[#This Row],[%]]</f>
        <v>0</v>
      </c>
      <c r="I345" s="13">
        <f>Tabla_Recibidas[[#This Row],[BASE IMPONIBLE]]+Tabla_Recibidas[[#This Row],[CUOTA IVA]]</f>
        <v>0</v>
      </c>
      <c r="J345" s="34" t="str">
        <f>TEXT(Tabla_Emitidas[[#This Row],[FECHA]],"MMMM")</f>
        <v>enero</v>
      </c>
    </row>
    <row r="346" spans="2:10" x14ac:dyDescent="0.3">
      <c r="B346" s="6"/>
      <c r="C346" s="7"/>
      <c r="F346" s="8"/>
      <c r="G346" s="15"/>
      <c r="H346" s="43">
        <f>Tabla_Recibidas[[#This Row],[BASE IMPONIBLE]]*Tabla_Recibidas[[#This Row],[%]]</f>
        <v>0</v>
      </c>
      <c r="I346" s="13">
        <f>Tabla_Recibidas[[#This Row],[BASE IMPONIBLE]]+Tabla_Recibidas[[#This Row],[CUOTA IVA]]</f>
        <v>0</v>
      </c>
      <c r="J346" s="34" t="str">
        <f>TEXT(Tabla_Emitidas[[#This Row],[FECHA]],"MMMM")</f>
        <v>enero</v>
      </c>
    </row>
    <row r="347" spans="2:10" x14ac:dyDescent="0.3">
      <c r="B347" s="6"/>
      <c r="C347" s="7"/>
      <c r="F347" s="8"/>
      <c r="G347" s="15"/>
      <c r="H347" s="43">
        <f>Tabla_Recibidas[[#This Row],[BASE IMPONIBLE]]*Tabla_Recibidas[[#This Row],[%]]</f>
        <v>0</v>
      </c>
      <c r="I347" s="13">
        <f>Tabla_Recibidas[[#This Row],[BASE IMPONIBLE]]+Tabla_Recibidas[[#This Row],[CUOTA IVA]]</f>
        <v>0</v>
      </c>
      <c r="J347" s="34" t="str">
        <f>TEXT(Tabla_Emitidas[[#This Row],[FECHA]],"MMMM")</f>
        <v>enero</v>
      </c>
    </row>
    <row r="348" spans="2:10" x14ac:dyDescent="0.3">
      <c r="B348" s="6"/>
      <c r="C348" s="7"/>
      <c r="F348" s="8"/>
      <c r="G348" s="15"/>
      <c r="H348" s="43">
        <f>Tabla_Recibidas[[#This Row],[BASE IMPONIBLE]]*Tabla_Recibidas[[#This Row],[%]]</f>
        <v>0</v>
      </c>
      <c r="I348" s="13">
        <f>Tabla_Recibidas[[#This Row],[BASE IMPONIBLE]]+Tabla_Recibidas[[#This Row],[CUOTA IVA]]</f>
        <v>0</v>
      </c>
      <c r="J348" s="34" t="str">
        <f>TEXT(Tabla_Emitidas[[#This Row],[FECHA]],"MMMM")</f>
        <v>enero</v>
      </c>
    </row>
    <row r="349" spans="2:10" x14ac:dyDescent="0.3">
      <c r="B349" s="6"/>
      <c r="C349" s="7"/>
      <c r="F349" s="8"/>
      <c r="G349" s="15"/>
      <c r="H349" s="43">
        <f>Tabla_Recibidas[[#This Row],[BASE IMPONIBLE]]*Tabla_Recibidas[[#This Row],[%]]</f>
        <v>0</v>
      </c>
      <c r="I349" s="13">
        <f>Tabla_Recibidas[[#This Row],[BASE IMPONIBLE]]+Tabla_Recibidas[[#This Row],[CUOTA IVA]]</f>
        <v>0</v>
      </c>
      <c r="J349" s="34" t="str">
        <f>TEXT(Tabla_Emitidas[[#This Row],[FECHA]],"MMMM")</f>
        <v>enero</v>
      </c>
    </row>
    <row r="350" spans="2:10" x14ac:dyDescent="0.3">
      <c r="B350" s="6"/>
      <c r="C350" s="7"/>
      <c r="F350" s="8"/>
      <c r="G350" s="15"/>
      <c r="H350" s="43">
        <f>Tabla_Recibidas[[#This Row],[BASE IMPONIBLE]]*Tabla_Recibidas[[#This Row],[%]]</f>
        <v>0</v>
      </c>
      <c r="I350" s="13">
        <f>Tabla_Recibidas[[#This Row],[BASE IMPONIBLE]]+Tabla_Recibidas[[#This Row],[CUOTA IVA]]</f>
        <v>0</v>
      </c>
      <c r="J350" s="34" t="str">
        <f>TEXT(Tabla_Emitidas[[#This Row],[FECHA]],"MMMM")</f>
        <v>enero</v>
      </c>
    </row>
    <row r="351" spans="2:10" x14ac:dyDescent="0.3">
      <c r="B351" s="6"/>
      <c r="C351" s="7"/>
      <c r="F351" s="8"/>
      <c r="G351" s="15"/>
      <c r="H351" s="43">
        <f>Tabla_Recibidas[[#This Row],[BASE IMPONIBLE]]*Tabla_Recibidas[[#This Row],[%]]</f>
        <v>0</v>
      </c>
      <c r="I351" s="13">
        <f>Tabla_Recibidas[[#This Row],[BASE IMPONIBLE]]+Tabla_Recibidas[[#This Row],[CUOTA IVA]]</f>
        <v>0</v>
      </c>
      <c r="J351" s="34" t="str">
        <f>TEXT(Tabla_Emitidas[[#This Row],[FECHA]],"MMMM")</f>
        <v>enero</v>
      </c>
    </row>
    <row r="352" spans="2:10" x14ac:dyDescent="0.3">
      <c r="B352" s="6"/>
      <c r="C352" s="7"/>
      <c r="F352" s="8"/>
      <c r="G352" s="15"/>
      <c r="H352" s="43">
        <f>Tabla_Recibidas[[#This Row],[BASE IMPONIBLE]]*Tabla_Recibidas[[#This Row],[%]]</f>
        <v>0</v>
      </c>
      <c r="I352" s="13">
        <f>Tabla_Recibidas[[#This Row],[BASE IMPONIBLE]]+Tabla_Recibidas[[#This Row],[CUOTA IVA]]</f>
        <v>0</v>
      </c>
      <c r="J352" s="34" t="str">
        <f>TEXT(Tabla_Emitidas[[#This Row],[FECHA]],"MMMM")</f>
        <v>enero</v>
      </c>
    </row>
    <row r="353" spans="2:10" x14ac:dyDescent="0.3">
      <c r="B353" s="6"/>
      <c r="C353" s="7"/>
      <c r="F353" s="8"/>
      <c r="G353" s="15"/>
      <c r="H353" s="43">
        <f>Tabla_Recibidas[[#This Row],[BASE IMPONIBLE]]*Tabla_Recibidas[[#This Row],[%]]</f>
        <v>0</v>
      </c>
      <c r="I353" s="13">
        <f>Tabla_Recibidas[[#This Row],[BASE IMPONIBLE]]+Tabla_Recibidas[[#This Row],[CUOTA IVA]]</f>
        <v>0</v>
      </c>
      <c r="J353" s="34" t="str">
        <f>TEXT(Tabla_Emitidas[[#This Row],[FECHA]],"MMMM")</f>
        <v>enero</v>
      </c>
    </row>
    <row r="354" spans="2:10" x14ac:dyDescent="0.3">
      <c r="B354" s="6"/>
      <c r="C354" s="7"/>
      <c r="F354" s="8"/>
      <c r="G354" s="15"/>
      <c r="H354" s="43">
        <f>Tabla_Recibidas[[#This Row],[BASE IMPONIBLE]]*Tabla_Recibidas[[#This Row],[%]]</f>
        <v>0</v>
      </c>
      <c r="I354" s="13">
        <f>Tabla_Recibidas[[#This Row],[BASE IMPONIBLE]]+Tabla_Recibidas[[#This Row],[CUOTA IVA]]</f>
        <v>0</v>
      </c>
      <c r="J354" s="34" t="str">
        <f>TEXT(Tabla_Emitidas[[#This Row],[FECHA]],"MMMM")</f>
        <v>enero</v>
      </c>
    </row>
    <row r="355" spans="2:10" x14ac:dyDescent="0.3">
      <c r="B355" s="6"/>
      <c r="C355" s="7"/>
      <c r="F355" s="8"/>
      <c r="G355" s="15"/>
      <c r="H355" s="43">
        <f>Tabla_Recibidas[[#This Row],[BASE IMPONIBLE]]*Tabla_Recibidas[[#This Row],[%]]</f>
        <v>0</v>
      </c>
      <c r="I355" s="13">
        <f>Tabla_Recibidas[[#This Row],[BASE IMPONIBLE]]+Tabla_Recibidas[[#This Row],[CUOTA IVA]]</f>
        <v>0</v>
      </c>
      <c r="J355" s="34" t="str">
        <f>TEXT(Tabla_Emitidas[[#This Row],[FECHA]],"MMMM")</f>
        <v>enero</v>
      </c>
    </row>
    <row r="356" spans="2:10" x14ac:dyDescent="0.3">
      <c r="B356" s="6"/>
      <c r="C356" s="7"/>
      <c r="F356" s="8"/>
      <c r="G356" s="15"/>
      <c r="H356" s="43">
        <f>Tabla_Recibidas[[#This Row],[BASE IMPONIBLE]]*Tabla_Recibidas[[#This Row],[%]]</f>
        <v>0</v>
      </c>
      <c r="I356" s="13">
        <f>Tabla_Recibidas[[#This Row],[BASE IMPONIBLE]]+Tabla_Recibidas[[#This Row],[CUOTA IVA]]</f>
        <v>0</v>
      </c>
      <c r="J356" s="34" t="str">
        <f>TEXT(Tabla_Emitidas[[#This Row],[FECHA]],"MMMM")</f>
        <v>enero</v>
      </c>
    </row>
    <row r="357" spans="2:10" x14ac:dyDescent="0.3">
      <c r="B357" s="6"/>
      <c r="C357" s="7"/>
      <c r="F357" s="8"/>
      <c r="G357" s="15"/>
      <c r="H357" s="43">
        <f>Tabla_Recibidas[[#This Row],[BASE IMPONIBLE]]*Tabla_Recibidas[[#This Row],[%]]</f>
        <v>0</v>
      </c>
      <c r="I357" s="13">
        <f>Tabla_Recibidas[[#This Row],[BASE IMPONIBLE]]+Tabla_Recibidas[[#This Row],[CUOTA IVA]]</f>
        <v>0</v>
      </c>
      <c r="J357" s="34" t="str">
        <f>TEXT(Tabla_Emitidas[[#This Row],[FECHA]],"MMMM")</f>
        <v>enero</v>
      </c>
    </row>
    <row r="358" spans="2:10" x14ac:dyDescent="0.3">
      <c r="B358" s="6"/>
      <c r="C358" s="7"/>
      <c r="F358" s="8"/>
      <c r="G358" s="15"/>
      <c r="H358" s="43">
        <f>Tabla_Recibidas[[#This Row],[BASE IMPONIBLE]]*Tabla_Recibidas[[#This Row],[%]]</f>
        <v>0</v>
      </c>
      <c r="I358" s="13">
        <f>Tabla_Recibidas[[#This Row],[BASE IMPONIBLE]]+Tabla_Recibidas[[#This Row],[CUOTA IVA]]</f>
        <v>0</v>
      </c>
      <c r="J358" s="34" t="str">
        <f>TEXT(Tabla_Emitidas[[#This Row],[FECHA]],"MMMM")</f>
        <v>enero</v>
      </c>
    </row>
    <row r="359" spans="2:10" x14ac:dyDescent="0.3">
      <c r="B359" s="6"/>
      <c r="C359" s="7"/>
      <c r="F359" s="8"/>
      <c r="G359" s="15"/>
      <c r="H359" s="43">
        <f>Tabla_Recibidas[[#This Row],[BASE IMPONIBLE]]*Tabla_Recibidas[[#This Row],[%]]</f>
        <v>0</v>
      </c>
      <c r="I359" s="13">
        <f>Tabla_Recibidas[[#This Row],[BASE IMPONIBLE]]+Tabla_Recibidas[[#This Row],[CUOTA IVA]]</f>
        <v>0</v>
      </c>
      <c r="J359" s="34" t="str">
        <f>TEXT(Tabla_Emitidas[[#This Row],[FECHA]],"MMMM")</f>
        <v>enero</v>
      </c>
    </row>
    <row r="360" spans="2:10" x14ac:dyDescent="0.3">
      <c r="B360" s="6"/>
      <c r="C360" s="7"/>
      <c r="F360" s="8"/>
      <c r="G360" s="15"/>
      <c r="H360" s="43">
        <f>Tabla_Recibidas[[#This Row],[BASE IMPONIBLE]]*Tabla_Recibidas[[#This Row],[%]]</f>
        <v>0</v>
      </c>
      <c r="I360" s="13">
        <f>Tabla_Recibidas[[#This Row],[BASE IMPONIBLE]]+Tabla_Recibidas[[#This Row],[CUOTA IVA]]</f>
        <v>0</v>
      </c>
      <c r="J360" s="34" t="str">
        <f>TEXT(Tabla_Emitidas[[#This Row],[FECHA]],"MMMM")</f>
        <v>enero</v>
      </c>
    </row>
    <row r="361" spans="2:10" x14ac:dyDescent="0.3">
      <c r="B361" s="6"/>
      <c r="C361" s="7"/>
      <c r="F361" s="8"/>
      <c r="G361" s="15"/>
      <c r="H361" s="43">
        <f>Tabla_Recibidas[[#This Row],[BASE IMPONIBLE]]*Tabla_Recibidas[[#This Row],[%]]</f>
        <v>0</v>
      </c>
      <c r="I361" s="13">
        <f>Tabla_Recibidas[[#This Row],[BASE IMPONIBLE]]+Tabla_Recibidas[[#This Row],[CUOTA IVA]]</f>
        <v>0</v>
      </c>
      <c r="J361" s="34" t="str">
        <f>TEXT(Tabla_Emitidas[[#This Row],[FECHA]],"MMMM")</f>
        <v>enero</v>
      </c>
    </row>
    <row r="362" spans="2:10" x14ac:dyDescent="0.3">
      <c r="B362" s="6"/>
      <c r="C362" s="7"/>
      <c r="F362" s="8"/>
      <c r="G362" s="15"/>
      <c r="H362" s="43">
        <f>Tabla_Recibidas[[#This Row],[BASE IMPONIBLE]]*Tabla_Recibidas[[#This Row],[%]]</f>
        <v>0</v>
      </c>
      <c r="I362" s="13">
        <f>Tabla_Recibidas[[#This Row],[BASE IMPONIBLE]]+Tabla_Recibidas[[#This Row],[CUOTA IVA]]</f>
        <v>0</v>
      </c>
      <c r="J362" s="34" t="str">
        <f>TEXT(Tabla_Emitidas[[#This Row],[FECHA]],"MMMM")</f>
        <v>enero</v>
      </c>
    </row>
    <row r="363" spans="2:10" x14ac:dyDescent="0.3">
      <c r="B363" s="6"/>
      <c r="C363" s="7"/>
      <c r="F363" s="8"/>
      <c r="G363" s="15"/>
      <c r="H363" s="43">
        <f>Tabla_Recibidas[[#This Row],[BASE IMPONIBLE]]*Tabla_Recibidas[[#This Row],[%]]</f>
        <v>0</v>
      </c>
      <c r="I363" s="13">
        <f>Tabla_Recibidas[[#This Row],[BASE IMPONIBLE]]+Tabla_Recibidas[[#This Row],[CUOTA IVA]]</f>
        <v>0</v>
      </c>
      <c r="J363" s="34" t="str">
        <f>TEXT(Tabla_Emitidas[[#This Row],[FECHA]],"MMMM")</f>
        <v>enero</v>
      </c>
    </row>
    <row r="364" spans="2:10" x14ac:dyDescent="0.3">
      <c r="B364" s="6"/>
      <c r="C364" s="7"/>
      <c r="F364" s="8"/>
      <c r="G364" s="15"/>
      <c r="H364" s="43">
        <f>Tabla_Recibidas[[#This Row],[BASE IMPONIBLE]]*Tabla_Recibidas[[#This Row],[%]]</f>
        <v>0</v>
      </c>
      <c r="I364" s="13">
        <f>Tabla_Recibidas[[#This Row],[BASE IMPONIBLE]]+Tabla_Recibidas[[#This Row],[CUOTA IVA]]</f>
        <v>0</v>
      </c>
      <c r="J364" s="34" t="str">
        <f>TEXT(Tabla_Emitidas[[#This Row],[FECHA]],"MMMM")</f>
        <v>enero</v>
      </c>
    </row>
    <row r="365" spans="2:10" x14ac:dyDescent="0.3">
      <c r="B365" s="6"/>
      <c r="C365" s="7"/>
      <c r="F365" s="8"/>
      <c r="G365" s="15"/>
      <c r="H365" s="43">
        <f>Tabla_Recibidas[[#This Row],[BASE IMPONIBLE]]*Tabla_Recibidas[[#This Row],[%]]</f>
        <v>0</v>
      </c>
      <c r="I365" s="13">
        <f>Tabla_Recibidas[[#This Row],[BASE IMPONIBLE]]+Tabla_Recibidas[[#This Row],[CUOTA IVA]]</f>
        <v>0</v>
      </c>
      <c r="J365" s="34" t="str">
        <f>TEXT(Tabla_Emitidas[[#This Row],[FECHA]],"MMMM")</f>
        <v>enero</v>
      </c>
    </row>
    <row r="366" spans="2:10" x14ac:dyDescent="0.3">
      <c r="B366" s="6"/>
      <c r="C366" s="7"/>
      <c r="F366" s="8"/>
      <c r="G366" s="15"/>
      <c r="H366" s="43">
        <f>Tabla_Recibidas[[#This Row],[BASE IMPONIBLE]]*Tabla_Recibidas[[#This Row],[%]]</f>
        <v>0</v>
      </c>
      <c r="I366" s="13">
        <f>Tabla_Recibidas[[#This Row],[BASE IMPONIBLE]]+Tabla_Recibidas[[#This Row],[CUOTA IVA]]</f>
        <v>0</v>
      </c>
      <c r="J366" s="34" t="str">
        <f>TEXT(Tabla_Emitidas[[#This Row],[FECHA]],"MMMM")</f>
        <v>enero</v>
      </c>
    </row>
    <row r="367" spans="2:10" x14ac:dyDescent="0.3">
      <c r="B367" s="6"/>
      <c r="C367" s="7"/>
      <c r="F367" s="8"/>
      <c r="G367" s="15"/>
      <c r="H367" s="43">
        <f>Tabla_Recibidas[[#This Row],[BASE IMPONIBLE]]*Tabla_Recibidas[[#This Row],[%]]</f>
        <v>0</v>
      </c>
      <c r="I367" s="13">
        <f>Tabla_Recibidas[[#This Row],[BASE IMPONIBLE]]+Tabla_Recibidas[[#This Row],[CUOTA IVA]]</f>
        <v>0</v>
      </c>
      <c r="J367" s="34" t="str">
        <f>TEXT(Tabla_Emitidas[[#This Row],[FECHA]],"MMMM")</f>
        <v>enero</v>
      </c>
    </row>
    <row r="368" spans="2:10" x14ac:dyDescent="0.3">
      <c r="B368" s="6"/>
      <c r="C368" s="7"/>
      <c r="F368" s="8"/>
      <c r="G368" s="15"/>
      <c r="H368" s="43">
        <f>Tabla_Recibidas[[#This Row],[BASE IMPONIBLE]]*Tabla_Recibidas[[#This Row],[%]]</f>
        <v>0</v>
      </c>
      <c r="I368" s="13">
        <f>Tabla_Recibidas[[#This Row],[BASE IMPONIBLE]]+Tabla_Recibidas[[#This Row],[CUOTA IVA]]</f>
        <v>0</v>
      </c>
      <c r="J368" s="34" t="str">
        <f>TEXT(Tabla_Emitidas[[#This Row],[FECHA]],"MMMM")</f>
        <v>enero</v>
      </c>
    </row>
    <row r="369" spans="2:10" x14ac:dyDescent="0.3">
      <c r="B369" s="6"/>
      <c r="C369" s="7"/>
      <c r="F369" s="8"/>
      <c r="G369" s="15"/>
      <c r="H369" s="43">
        <f>Tabla_Recibidas[[#This Row],[BASE IMPONIBLE]]*Tabla_Recibidas[[#This Row],[%]]</f>
        <v>0</v>
      </c>
      <c r="I369" s="13">
        <f>Tabla_Recibidas[[#This Row],[BASE IMPONIBLE]]+Tabla_Recibidas[[#This Row],[CUOTA IVA]]</f>
        <v>0</v>
      </c>
      <c r="J369" s="34" t="str">
        <f>TEXT(Tabla_Emitidas[[#This Row],[FECHA]],"MMMM")</f>
        <v>enero</v>
      </c>
    </row>
    <row r="370" spans="2:10" x14ac:dyDescent="0.3">
      <c r="B370" s="6"/>
      <c r="C370" s="7"/>
      <c r="F370" s="8"/>
      <c r="G370" s="15"/>
      <c r="H370" s="43">
        <f>Tabla_Recibidas[[#This Row],[BASE IMPONIBLE]]*Tabla_Recibidas[[#This Row],[%]]</f>
        <v>0</v>
      </c>
      <c r="I370" s="13">
        <f>Tabla_Recibidas[[#This Row],[BASE IMPONIBLE]]+Tabla_Recibidas[[#This Row],[CUOTA IVA]]</f>
        <v>0</v>
      </c>
      <c r="J370" s="34" t="str">
        <f>TEXT(Tabla_Emitidas[[#This Row],[FECHA]],"MMMM")</f>
        <v>enero</v>
      </c>
    </row>
    <row r="371" spans="2:10" x14ac:dyDescent="0.3">
      <c r="B371" s="6"/>
      <c r="C371" s="7"/>
      <c r="F371" s="8"/>
      <c r="G371" s="15"/>
      <c r="H371" s="43">
        <f>Tabla_Recibidas[[#This Row],[BASE IMPONIBLE]]*Tabla_Recibidas[[#This Row],[%]]</f>
        <v>0</v>
      </c>
      <c r="I371" s="13">
        <f>Tabla_Recibidas[[#This Row],[BASE IMPONIBLE]]+Tabla_Recibidas[[#This Row],[CUOTA IVA]]</f>
        <v>0</v>
      </c>
      <c r="J371" s="34" t="str">
        <f>TEXT(Tabla_Emitidas[[#This Row],[FECHA]],"MMMM")</f>
        <v>enero</v>
      </c>
    </row>
    <row r="372" spans="2:10" x14ac:dyDescent="0.3">
      <c r="B372" s="6"/>
      <c r="C372" s="7"/>
      <c r="F372" s="8"/>
      <c r="G372" s="15"/>
      <c r="H372" s="43">
        <f>Tabla_Recibidas[[#This Row],[BASE IMPONIBLE]]*Tabla_Recibidas[[#This Row],[%]]</f>
        <v>0</v>
      </c>
      <c r="I372" s="13">
        <f>Tabla_Recibidas[[#This Row],[BASE IMPONIBLE]]+Tabla_Recibidas[[#This Row],[CUOTA IVA]]</f>
        <v>0</v>
      </c>
      <c r="J372" s="34" t="str">
        <f>TEXT(Tabla_Emitidas[[#This Row],[FECHA]],"MMMM")</f>
        <v>enero</v>
      </c>
    </row>
    <row r="373" spans="2:10" x14ac:dyDescent="0.3">
      <c r="B373" s="6"/>
      <c r="C373" s="7"/>
      <c r="F373" s="8"/>
      <c r="G373" s="15"/>
      <c r="H373" s="43">
        <f>Tabla_Recibidas[[#This Row],[BASE IMPONIBLE]]*Tabla_Recibidas[[#This Row],[%]]</f>
        <v>0</v>
      </c>
      <c r="I373" s="13">
        <f>Tabla_Recibidas[[#This Row],[BASE IMPONIBLE]]+Tabla_Recibidas[[#This Row],[CUOTA IVA]]</f>
        <v>0</v>
      </c>
      <c r="J373" s="34" t="str">
        <f>TEXT(Tabla_Emitidas[[#This Row],[FECHA]],"MMMM")</f>
        <v>enero</v>
      </c>
    </row>
    <row r="374" spans="2:10" x14ac:dyDescent="0.3">
      <c r="B374" s="6"/>
      <c r="C374" s="7"/>
      <c r="F374" s="8"/>
      <c r="G374" s="15"/>
      <c r="H374" s="43">
        <f>Tabla_Recibidas[[#This Row],[BASE IMPONIBLE]]*Tabla_Recibidas[[#This Row],[%]]</f>
        <v>0</v>
      </c>
      <c r="I374" s="13">
        <f>Tabla_Recibidas[[#This Row],[BASE IMPONIBLE]]+Tabla_Recibidas[[#This Row],[CUOTA IVA]]</f>
        <v>0</v>
      </c>
      <c r="J374" s="34" t="str">
        <f>TEXT(Tabla_Emitidas[[#This Row],[FECHA]],"MMMM")</f>
        <v>enero</v>
      </c>
    </row>
    <row r="375" spans="2:10" x14ac:dyDescent="0.3">
      <c r="B375" s="6"/>
      <c r="C375" s="7"/>
      <c r="F375" s="8"/>
      <c r="G375" s="15"/>
      <c r="H375" s="43">
        <f>Tabla_Recibidas[[#This Row],[BASE IMPONIBLE]]*Tabla_Recibidas[[#This Row],[%]]</f>
        <v>0</v>
      </c>
      <c r="I375" s="13">
        <f>Tabla_Recibidas[[#This Row],[BASE IMPONIBLE]]+Tabla_Recibidas[[#This Row],[CUOTA IVA]]</f>
        <v>0</v>
      </c>
      <c r="J375" s="34" t="str">
        <f>TEXT(Tabla_Emitidas[[#This Row],[FECHA]],"MMMM")</f>
        <v>enero</v>
      </c>
    </row>
    <row r="376" spans="2:10" x14ac:dyDescent="0.3">
      <c r="B376" s="6"/>
      <c r="C376" s="7"/>
      <c r="F376" s="8"/>
      <c r="G376" s="15"/>
      <c r="H376" s="43">
        <f>Tabla_Recibidas[[#This Row],[BASE IMPONIBLE]]*Tabla_Recibidas[[#This Row],[%]]</f>
        <v>0</v>
      </c>
      <c r="I376" s="13">
        <f>Tabla_Recibidas[[#This Row],[BASE IMPONIBLE]]+Tabla_Recibidas[[#This Row],[CUOTA IVA]]</f>
        <v>0</v>
      </c>
      <c r="J376" s="34" t="str">
        <f>TEXT(Tabla_Emitidas[[#This Row],[FECHA]],"MMMM")</f>
        <v>enero</v>
      </c>
    </row>
    <row r="377" spans="2:10" x14ac:dyDescent="0.3">
      <c r="B377" s="6"/>
      <c r="C377" s="7"/>
      <c r="F377" s="8"/>
      <c r="G377" s="15"/>
      <c r="H377" s="43">
        <f>Tabla_Recibidas[[#This Row],[BASE IMPONIBLE]]*Tabla_Recibidas[[#This Row],[%]]</f>
        <v>0</v>
      </c>
      <c r="I377" s="13">
        <f>Tabla_Recibidas[[#This Row],[BASE IMPONIBLE]]+Tabla_Recibidas[[#This Row],[CUOTA IVA]]</f>
        <v>0</v>
      </c>
      <c r="J377" s="34" t="str">
        <f>TEXT(Tabla_Emitidas[[#This Row],[FECHA]],"MMMM")</f>
        <v>enero</v>
      </c>
    </row>
    <row r="378" spans="2:10" x14ac:dyDescent="0.3">
      <c r="B378" s="6"/>
      <c r="C378" s="7"/>
      <c r="F378" s="8"/>
      <c r="G378" s="15"/>
      <c r="H378" s="43">
        <f>Tabla_Recibidas[[#This Row],[BASE IMPONIBLE]]*Tabla_Recibidas[[#This Row],[%]]</f>
        <v>0</v>
      </c>
      <c r="I378" s="13">
        <f>Tabla_Recibidas[[#This Row],[BASE IMPONIBLE]]+Tabla_Recibidas[[#This Row],[CUOTA IVA]]</f>
        <v>0</v>
      </c>
      <c r="J378" s="34" t="str">
        <f>TEXT(Tabla_Emitidas[[#This Row],[FECHA]],"MMMM")</f>
        <v>enero</v>
      </c>
    </row>
    <row r="379" spans="2:10" x14ac:dyDescent="0.3">
      <c r="B379" s="6"/>
      <c r="C379" s="7"/>
      <c r="F379" s="8"/>
      <c r="G379" s="15"/>
      <c r="H379" s="43">
        <f>Tabla_Recibidas[[#This Row],[BASE IMPONIBLE]]*Tabla_Recibidas[[#This Row],[%]]</f>
        <v>0</v>
      </c>
      <c r="I379" s="13">
        <f>Tabla_Recibidas[[#This Row],[BASE IMPONIBLE]]+Tabla_Recibidas[[#This Row],[CUOTA IVA]]</f>
        <v>0</v>
      </c>
      <c r="J379" s="34" t="str">
        <f>TEXT(Tabla_Emitidas[[#This Row],[FECHA]],"MMMM")</f>
        <v>enero</v>
      </c>
    </row>
    <row r="380" spans="2:10" x14ac:dyDescent="0.3">
      <c r="B380" s="6"/>
      <c r="C380" s="7"/>
      <c r="F380" s="8"/>
      <c r="G380" s="15"/>
      <c r="H380" s="43">
        <f>Tabla_Recibidas[[#This Row],[BASE IMPONIBLE]]*Tabla_Recibidas[[#This Row],[%]]</f>
        <v>0</v>
      </c>
      <c r="I380" s="13">
        <f>Tabla_Recibidas[[#This Row],[BASE IMPONIBLE]]+Tabla_Recibidas[[#This Row],[CUOTA IVA]]</f>
        <v>0</v>
      </c>
      <c r="J380" s="34" t="str">
        <f>TEXT(Tabla_Emitidas[[#This Row],[FECHA]],"MMMM")</f>
        <v>enero</v>
      </c>
    </row>
    <row r="381" spans="2:10" x14ac:dyDescent="0.3">
      <c r="B381" s="6"/>
      <c r="C381" s="7"/>
      <c r="F381" s="8"/>
      <c r="G381" s="15"/>
      <c r="H381" s="43">
        <f>Tabla_Recibidas[[#This Row],[BASE IMPONIBLE]]*Tabla_Recibidas[[#This Row],[%]]</f>
        <v>0</v>
      </c>
      <c r="I381" s="13">
        <f>Tabla_Recibidas[[#This Row],[BASE IMPONIBLE]]+Tabla_Recibidas[[#This Row],[CUOTA IVA]]</f>
        <v>0</v>
      </c>
      <c r="J381" s="34" t="str">
        <f>TEXT(Tabla_Emitidas[[#This Row],[FECHA]],"MMMM")</f>
        <v>enero</v>
      </c>
    </row>
    <row r="382" spans="2:10" x14ac:dyDescent="0.3">
      <c r="B382" s="6"/>
      <c r="C382" s="7"/>
      <c r="F382" s="8"/>
      <c r="G382" s="15"/>
      <c r="H382" s="43">
        <f>Tabla_Recibidas[[#This Row],[BASE IMPONIBLE]]*Tabla_Recibidas[[#This Row],[%]]</f>
        <v>0</v>
      </c>
      <c r="I382" s="13">
        <f>Tabla_Recibidas[[#This Row],[BASE IMPONIBLE]]+Tabla_Recibidas[[#This Row],[CUOTA IVA]]</f>
        <v>0</v>
      </c>
      <c r="J382" s="34" t="str">
        <f>TEXT(Tabla_Emitidas[[#This Row],[FECHA]],"MMMM")</f>
        <v>enero</v>
      </c>
    </row>
    <row r="383" spans="2:10" x14ac:dyDescent="0.3">
      <c r="B383" s="6"/>
      <c r="C383" s="7"/>
      <c r="F383" s="8"/>
      <c r="G383" s="15"/>
      <c r="H383" s="43">
        <f>Tabla_Recibidas[[#This Row],[BASE IMPONIBLE]]*Tabla_Recibidas[[#This Row],[%]]</f>
        <v>0</v>
      </c>
      <c r="I383" s="13">
        <f>Tabla_Recibidas[[#This Row],[BASE IMPONIBLE]]+Tabla_Recibidas[[#This Row],[CUOTA IVA]]</f>
        <v>0</v>
      </c>
      <c r="J383" s="34" t="str">
        <f>TEXT(Tabla_Emitidas[[#This Row],[FECHA]],"MMMM")</f>
        <v>enero</v>
      </c>
    </row>
    <row r="384" spans="2:10" x14ac:dyDescent="0.3">
      <c r="B384" s="6"/>
      <c r="C384" s="7"/>
      <c r="F384" s="8"/>
      <c r="G384" s="15"/>
      <c r="H384" s="43">
        <f>Tabla_Recibidas[[#This Row],[BASE IMPONIBLE]]*Tabla_Recibidas[[#This Row],[%]]</f>
        <v>0</v>
      </c>
      <c r="I384" s="13">
        <f>Tabla_Recibidas[[#This Row],[BASE IMPONIBLE]]+Tabla_Recibidas[[#This Row],[CUOTA IVA]]</f>
        <v>0</v>
      </c>
      <c r="J384" s="34" t="str">
        <f>TEXT(Tabla_Emitidas[[#This Row],[FECHA]],"MMMM")</f>
        <v>enero</v>
      </c>
    </row>
    <row r="385" spans="2:10" x14ac:dyDescent="0.3">
      <c r="B385" s="6"/>
      <c r="C385" s="7"/>
      <c r="F385" s="8"/>
      <c r="G385" s="15"/>
      <c r="H385" s="43">
        <f>Tabla_Recibidas[[#This Row],[BASE IMPONIBLE]]*Tabla_Recibidas[[#This Row],[%]]</f>
        <v>0</v>
      </c>
      <c r="I385" s="13">
        <f>Tabla_Recibidas[[#This Row],[BASE IMPONIBLE]]+Tabla_Recibidas[[#This Row],[CUOTA IVA]]</f>
        <v>0</v>
      </c>
      <c r="J385" s="34" t="str">
        <f>TEXT(Tabla_Emitidas[[#This Row],[FECHA]],"MMMM")</f>
        <v>enero</v>
      </c>
    </row>
    <row r="386" spans="2:10" x14ac:dyDescent="0.3">
      <c r="B386" s="6"/>
      <c r="C386" s="7"/>
      <c r="F386" s="8"/>
      <c r="G386" s="15"/>
      <c r="H386" s="43">
        <f>Tabla_Recibidas[[#This Row],[BASE IMPONIBLE]]*Tabla_Recibidas[[#This Row],[%]]</f>
        <v>0</v>
      </c>
      <c r="I386" s="13">
        <f>Tabla_Recibidas[[#This Row],[BASE IMPONIBLE]]+Tabla_Recibidas[[#This Row],[CUOTA IVA]]</f>
        <v>0</v>
      </c>
      <c r="J386" s="34" t="str">
        <f>TEXT(Tabla_Emitidas[[#This Row],[FECHA]],"MMMM")</f>
        <v>enero</v>
      </c>
    </row>
    <row r="387" spans="2:10" x14ac:dyDescent="0.3">
      <c r="B387" s="6"/>
      <c r="C387" s="7"/>
      <c r="F387" s="8"/>
      <c r="G387" s="15"/>
      <c r="H387" s="43">
        <f>Tabla_Recibidas[[#This Row],[BASE IMPONIBLE]]*Tabla_Recibidas[[#This Row],[%]]</f>
        <v>0</v>
      </c>
      <c r="I387" s="13">
        <f>Tabla_Recibidas[[#This Row],[BASE IMPONIBLE]]+Tabla_Recibidas[[#This Row],[CUOTA IVA]]</f>
        <v>0</v>
      </c>
      <c r="J387" s="34" t="str">
        <f>TEXT(Tabla_Emitidas[[#This Row],[FECHA]],"MMMM")</f>
        <v>enero</v>
      </c>
    </row>
    <row r="388" spans="2:10" x14ac:dyDescent="0.3">
      <c r="B388" s="6"/>
      <c r="C388" s="7"/>
      <c r="F388" s="8"/>
      <c r="G388" s="15"/>
      <c r="H388" s="43">
        <f>Tabla_Recibidas[[#This Row],[BASE IMPONIBLE]]*Tabla_Recibidas[[#This Row],[%]]</f>
        <v>0</v>
      </c>
      <c r="I388" s="13">
        <f>Tabla_Recibidas[[#This Row],[BASE IMPONIBLE]]+Tabla_Recibidas[[#This Row],[CUOTA IVA]]</f>
        <v>0</v>
      </c>
      <c r="J388" s="34" t="str">
        <f>TEXT(Tabla_Emitidas[[#This Row],[FECHA]],"MMMM")</f>
        <v>enero</v>
      </c>
    </row>
    <row r="389" spans="2:10" x14ac:dyDescent="0.3">
      <c r="B389" s="6"/>
      <c r="C389" s="7"/>
      <c r="F389" s="8"/>
      <c r="G389" s="15"/>
      <c r="H389" s="43">
        <f>Tabla_Recibidas[[#This Row],[BASE IMPONIBLE]]*Tabla_Recibidas[[#This Row],[%]]</f>
        <v>0</v>
      </c>
      <c r="I389" s="13">
        <f>Tabla_Recibidas[[#This Row],[BASE IMPONIBLE]]+Tabla_Recibidas[[#This Row],[CUOTA IVA]]</f>
        <v>0</v>
      </c>
      <c r="J389" s="34" t="str">
        <f>TEXT(Tabla_Emitidas[[#This Row],[FECHA]],"MMMM")</f>
        <v>enero</v>
      </c>
    </row>
    <row r="390" spans="2:10" x14ac:dyDescent="0.3">
      <c r="B390" s="6"/>
      <c r="C390" s="7"/>
      <c r="F390" s="8"/>
      <c r="G390" s="15"/>
      <c r="H390" s="43">
        <f>Tabla_Recibidas[[#This Row],[BASE IMPONIBLE]]*Tabla_Recibidas[[#This Row],[%]]</f>
        <v>0</v>
      </c>
      <c r="I390" s="13">
        <f>Tabla_Recibidas[[#This Row],[BASE IMPONIBLE]]+Tabla_Recibidas[[#This Row],[CUOTA IVA]]</f>
        <v>0</v>
      </c>
      <c r="J390" s="34" t="str">
        <f>TEXT(Tabla_Emitidas[[#This Row],[FECHA]],"MMMM")</f>
        <v>enero</v>
      </c>
    </row>
    <row r="391" spans="2:10" x14ac:dyDescent="0.3">
      <c r="B391" s="6"/>
      <c r="C391" s="7"/>
      <c r="F391" s="8"/>
      <c r="G391" s="15"/>
      <c r="H391" s="43">
        <f>Tabla_Recibidas[[#This Row],[BASE IMPONIBLE]]*Tabla_Recibidas[[#This Row],[%]]</f>
        <v>0</v>
      </c>
      <c r="I391" s="13">
        <f>Tabla_Recibidas[[#This Row],[BASE IMPONIBLE]]+Tabla_Recibidas[[#This Row],[CUOTA IVA]]</f>
        <v>0</v>
      </c>
      <c r="J391" s="34" t="str">
        <f>TEXT(Tabla_Emitidas[[#This Row],[FECHA]],"MMMM")</f>
        <v>enero</v>
      </c>
    </row>
    <row r="392" spans="2:10" x14ac:dyDescent="0.3">
      <c r="B392" s="6"/>
      <c r="C392" s="7"/>
      <c r="F392" s="8"/>
      <c r="G392" s="15"/>
      <c r="H392" s="43">
        <f>Tabla_Recibidas[[#This Row],[BASE IMPONIBLE]]*Tabla_Recibidas[[#This Row],[%]]</f>
        <v>0</v>
      </c>
      <c r="I392" s="13">
        <f>Tabla_Recibidas[[#This Row],[BASE IMPONIBLE]]+Tabla_Recibidas[[#This Row],[CUOTA IVA]]</f>
        <v>0</v>
      </c>
      <c r="J392" s="34" t="str">
        <f>TEXT(Tabla_Emitidas[[#This Row],[FECHA]],"MMMM")</f>
        <v>enero</v>
      </c>
    </row>
    <row r="393" spans="2:10" x14ac:dyDescent="0.3">
      <c r="B393" s="6"/>
      <c r="C393" s="7"/>
      <c r="F393" s="8"/>
      <c r="G393" s="15"/>
      <c r="H393" s="43">
        <f>Tabla_Recibidas[[#This Row],[BASE IMPONIBLE]]*Tabla_Recibidas[[#This Row],[%]]</f>
        <v>0</v>
      </c>
      <c r="I393" s="13">
        <f>Tabla_Recibidas[[#This Row],[BASE IMPONIBLE]]+Tabla_Recibidas[[#This Row],[CUOTA IVA]]</f>
        <v>0</v>
      </c>
      <c r="J393" s="34" t="str">
        <f>TEXT(Tabla_Emitidas[[#This Row],[FECHA]],"MMMM")</f>
        <v>enero</v>
      </c>
    </row>
    <row r="394" spans="2:10" x14ac:dyDescent="0.3">
      <c r="B394" s="6"/>
      <c r="C394" s="7"/>
      <c r="F394" s="8"/>
      <c r="G394" s="15"/>
      <c r="H394" s="43">
        <f>Tabla_Recibidas[[#This Row],[BASE IMPONIBLE]]*Tabla_Recibidas[[#This Row],[%]]</f>
        <v>0</v>
      </c>
      <c r="I394" s="13">
        <f>Tabla_Recibidas[[#This Row],[BASE IMPONIBLE]]+Tabla_Recibidas[[#This Row],[CUOTA IVA]]</f>
        <v>0</v>
      </c>
      <c r="J394" s="34" t="str">
        <f>TEXT(Tabla_Emitidas[[#This Row],[FECHA]],"MMMM")</f>
        <v>enero</v>
      </c>
    </row>
    <row r="395" spans="2:10" x14ac:dyDescent="0.3">
      <c r="B395" s="6"/>
      <c r="C395" s="7"/>
      <c r="F395" s="8"/>
      <c r="G395" s="15"/>
      <c r="H395" s="43">
        <f>Tabla_Recibidas[[#This Row],[BASE IMPONIBLE]]*Tabla_Recibidas[[#This Row],[%]]</f>
        <v>0</v>
      </c>
      <c r="I395" s="13">
        <f>Tabla_Recibidas[[#This Row],[BASE IMPONIBLE]]+Tabla_Recibidas[[#This Row],[CUOTA IVA]]</f>
        <v>0</v>
      </c>
      <c r="J395" s="34" t="str">
        <f>TEXT(Tabla_Emitidas[[#This Row],[FECHA]],"MMMM")</f>
        <v>enero</v>
      </c>
    </row>
    <row r="396" spans="2:10" x14ac:dyDescent="0.3">
      <c r="B396" s="6"/>
      <c r="C396" s="7"/>
      <c r="F396" s="8"/>
      <c r="G396" s="15"/>
      <c r="H396" s="43">
        <f>Tabla_Recibidas[[#This Row],[BASE IMPONIBLE]]*Tabla_Recibidas[[#This Row],[%]]</f>
        <v>0</v>
      </c>
      <c r="I396" s="13">
        <f>Tabla_Recibidas[[#This Row],[BASE IMPONIBLE]]+Tabla_Recibidas[[#This Row],[CUOTA IVA]]</f>
        <v>0</v>
      </c>
      <c r="J396" s="34" t="str">
        <f>TEXT(Tabla_Emitidas[[#This Row],[FECHA]],"MMMM")</f>
        <v>enero</v>
      </c>
    </row>
    <row r="397" spans="2:10" x14ac:dyDescent="0.3">
      <c r="B397" s="6"/>
      <c r="C397" s="7"/>
      <c r="F397" s="8"/>
      <c r="G397" s="15"/>
      <c r="H397" s="43">
        <f>Tabla_Recibidas[[#This Row],[BASE IMPONIBLE]]*Tabla_Recibidas[[#This Row],[%]]</f>
        <v>0</v>
      </c>
      <c r="I397" s="13">
        <f>Tabla_Recibidas[[#This Row],[BASE IMPONIBLE]]+Tabla_Recibidas[[#This Row],[CUOTA IVA]]</f>
        <v>0</v>
      </c>
      <c r="J397" s="34" t="str">
        <f>TEXT(Tabla_Emitidas[[#This Row],[FECHA]],"MMMM")</f>
        <v>enero</v>
      </c>
    </row>
    <row r="398" spans="2:10" x14ac:dyDescent="0.3">
      <c r="B398" s="6"/>
      <c r="C398" s="7"/>
      <c r="F398" s="8"/>
      <c r="G398" s="15"/>
      <c r="H398" s="43">
        <f>Tabla_Recibidas[[#This Row],[BASE IMPONIBLE]]*Tabla_Recibidas[[#This Row],[%]]</f>
        <v>0</v>
      </c>
      <c r="I398" s="13">
        <f>Tabla_Recibidas[[#This Row],[BASE IMPONIBLE]]+Tabla_Recibidas[[#This Row],[CUOTA IVA]]</f>
        <v>0</v>
      </c>
      <c r="J398" s="34" t="str">
        <f>TEXT(Tabla_Emitidas[[#This Row],[FECHA]],"MMMM")</f>
        <v>enero</v>
      </c>
    </row>
    <row r="399" spans="2:10" x14ac:dyDescent="0.3">
      <c r="B399" s="6"/>
      <c r="C399" s="7"/>
      <c r="F399" s="8"/>
      <c r="G399" s="15"/>
      <c r="H399" s="43">
        <f>Tabla_Recibidas[[#This Row],[BASE IMPONIBLE]]*Tabla_Recibidas[[#This Row],[%]]</f>
        <v>0</v>
      </c>
      <c r="I399" s="13">
        <f>Tabla_Recibidas[[#This Row],[BASE IMPONIBLE]]+Tabla_Recibidas[[#This Row],[CUOTA IVA]]</f>
        <v>0</v>
      </c>
      <c r="J399" s="34" t="str">
        <f>TEXT(Tabla_Emitidas[[#This Row],[FECHA]],"MMMM")</f>
        <v>enero</v>
      </c>
    </row>
    <row r="400" spans="2:10" x14ac:dyDescent="0.3">
      <c r="B400" s="6"/>
      <c r="C400" s="7"/>
      <c r="F400" s="8"/>
      <c r="G400" s="15"/>
      <c r="H400" s="43">
        <f>Tabla_Recibidas[[#This Row],[BASE IMPONIBLE]]*Tabla_Recibidas[[#This Row],[%]]</f>
        <v>0</v>
      </c>
      <c r="I400" s="13">
        <f>Tabla_Recibidas[[#This Row],[BASE IMPONIBLE]]+Tabla_Recibidas[[#This Row],[CUOTA IVA]]</f>
        <v>0</v>
      </c>
      <c r="J400" s="34" t="str">
        <f>TEXT(Tabla_Emitidas[[#This Row],[FECHA]],"MMMM")</f>
        <v>enero</v>
      </c>
    </row>
    <row r="401" spans="2:10" x14ac:dyDescent="0.3">
      <c r="B401" s="6"/>
      <c r="C401" s="7"/>
      <c r="F401" s="8"/>
      <c r="G401" s="15"/>
      <c r="H401" s="43">
        <f>Tabla_Recibidas[[#This Row],[BASE IMPONIBLE]]*Tabla_Recibidas[[#This Row],[%]]</f>
        <v>0</v>
      </c>
      <c r="I401" s="13">
        <f>Tabla_Recibidas[[#This Row],[BASE IMPONIBLE]]+Tabla_Recibidas[[#This Row],[CUOTA IVA]]</f>
        <v>0</v>
      </c>
      <c r="J401" s="34" t="str">
        <f>TEXT(Tabla_Emitidas[[#This Row],[FECHA]],"MMMM")</f>
        <v>enero</v>
      </c>
    </row>
    <row r="402" spans="2:10" x14ac:dyDescent="0.3">
      <c r="B402" s="6"/>
      <c r="C402" s="7"/>
      <c r="F402" s="8"/>
      <c r="G402" s="15"/>
      <c r="H402" s="43">
        <f>Tabla_Recibidas[[#This Row],[BASE IMPONIBLE]]*Tabla_Recibidas[[#This Row],[%]]</f>
        <v>0</v>
      </c>
      <c r="I402" s="13">
        <f>Tabla_Recibidas[[#This Row],[BASE IMPONIBLE]]+Tabla_Recibidas[[#This Row],[CUOTA IVA]]</f>
        <v>0</v>
      </c>
      <c r="J402" s="34" t="str">
        <f>TEXT(Tabla_Emitidas[[#This Row],[FECHA]],"MMMM")</f>
        <v>enero</v>
      </c>
    </row>
    <row r="403" spans="2:10" x14ac:dyDescent="0.3">
      <c r="B403" s="6"/>
      <c r="C403" s="7"/>
      <c r="F403" s="8"/>
      <c r="G403" s="15"/>
      <c r="H403" s="43">
        <f>Tabla_Recibidas[[#This Row],[BASE IMPONIBLE]]*Tabla_Recibidas[[#This Row],[%]]</f>
        <v>0</v>
      </c>
      <c r="I403" s="13">
        <f>Tabla_Recibidas[[#This Row],[BASE IMPONIBLE]]+Tabla_Recibidas[[#This Row],[CUOTA IVA]]</f>
        <v>0</v>
      </c>
      <c r="J403" s="34" t="str">
        <f>TEXT(Tabla_Emitidas[[#This Row],[FECHA]],"MMMM")</f>
        <v>enero</v>
      </c>
    </row>
    <row r="404" spans="2:10" x14ac:dyDescent="0.3">
      <c r="B404" s="6"/>
      <c r="C404" s="7"/>
      <c r="F404" s="8"/>
      <c r="G404" s="15"/>
      <c r="H404" s="43">
        <f>Tabla_Recibidas[[#This Row],[BASE IMPONIBLE]]*Tabla_Recibidas[[#This Row],[%]]</f>
        <v>0</v>
      </c>
      <c r="I404" s="13">
        <f>Tabla_Recibidas[[#This Row],[BASE IMPONIBLE]]+Tabla_Recibidas[[#This Row],[CUOTA IVA]]</f>
        <v>0</v>
      </c>
      <c r="J404" s="34" t="str">
        <f>TEXT(Tabla_Emitidas[[#This Row],[FECHA]],"MMMM")</f>
        <v>enero</v>
      </c>
    </row>
    <row r="405" spans="2:10" x14ac:dyDescent="0.3">
      <c r="B405" s="6"/>
      <c r="C405" s="7"/>
      <c r="F405" s="8"/>
      <c r="G405" s="15"/>
      <c r="H405" s="43">
        <f>Tabla_Recibidas[[#This Row],[BASE IMPONIBLE]]*Tabla_Recibidas[[#This Row],[%]]</f>
        <v>0</v>
      </c>
      <c r="I405" s="13">
        <f>Tabla_Recibidas[[#This Row],[BASE IMPONIBLE]]+Tabla_Recibidas[[#This Row],[CUOTA IVA]]</f>
        <v>0</v>
      </c>
      <c r="J405" s="34" t="str">
        <f>TEXT(Tabla_Emitidas[[#This Row],[FECHA]],"MMMM")</f>
        <v>enero</v>
      </c>
    </row>
    <row r="406" spans="2:10" x14ac:dyDescent="0.3">
      <c r="B406" s="6"/>
      <c r="C406" s="7"/>
      <c r="F406" s="8"/>
      <c r="G406" s="15"/>
      <c r="H406" s="43">
        <f>Tabla_Recibidas[[#This Row],[BASE IMPONIBLE]]*Tabla_Recibidas[[#This Row],[%]]</f>
        <v>0</v>
      </c>
      <c r="I406" s="13">
        <f>Tabla_Recibidas[[#This Row],[BASE IMPONIBLE]]+Tabla_Recibidas[[#This Row],[CUOTA IVA]]</f>
        <v>0</v>
      </c>
      <c r="J406" s="34" t="str">
        <f>TEXT(Tabla_Emitidas[[#This Row],[FECHA]],"MMMM")</f>
        <v>enero</v>
      </c>
    </row>
    <row r="407" spans="2:10" x14ac:dyDescent="0.3">
      <c r="B407" s="6"/>
      <c r="C407" s="7"/>
      <c r="F407" s="8"/>
      <c r="G407" s="15"/>
      <c r="H407" s="43">
        <f>Tabla_Recibidas[[#This Row],[BASE IMPONIBLE]]*Tabla_Recibidas[[#This Row],[%]]</f>
        <v>0</v>
      </c>
      <c r="I407" s="13">
        <f>Tabla_Recibidas[[#This Row],[BASE IMPONIBLE]]+Tabla_Recibidas[[#This Row],[CUOTA IVA]]</f>
        <v>0</v>
      </c>
      <c r="J407" s="34" t="str">
        <f>TEXT(Tabla_Emitidas[[#This Row],[FECHA]],"MMMM")</f>
        <v>enero</v>
      </c>
    </row>
    <row r="408" spans="2:10" x14ac:dyDescent="0.3">
      <c r="B408" s="6"/>
      <c r="C408" s="7"/>
      <c r="F408" s="8"/>
      <c r="G408" s="15"/>
      <c r="H408" s="43">
        <f>Tabla_Recibidas[[#This Row],[BASE IMPONIBLE]]*Tabla_Recibidas[[#This Row],[%]]</f>
        <v>0</v>
      </c>
      <c r="I408" s="13">
        <f>Tabla_Recibidas[[#This Row],[BASE IMPONIBLE]]+Tabla_Recibidas[[#This Row],[CUOTA IVA]]</f>
        <v>0</v>
      </c>
      <c r="J408" s="34" t="str">
        <f>TEXT(Tabla_Emitidas[[#This Row],[FECHA]],"MMMM")</f>
        <v>enero</v>
      </c>
    </row>
    <row r="409" spans="2:10" x14ac:dyDescent="0.3">
      <c r="B409" s="6"/>
      <c r="C409" s="7"/>
      <c r="F409" s="8"/>
      <c r="G409" s="15"/>
      <c r="H409" s="43">
        <f>Tabla_Recibidas[[#This Row],[BASE IMPONIBLE]]*Tabla_Recibidas[[#This Row],[%]]</f>
        <v>0</v>
      </c>
      <c r="I409" s="13">
        <f>Tabla_Recibidas[[#This Row],[BASE IMPONIBLE]]+Tabla_Recibidas[[#This Row],[CUOTA IVA]]</f>
        <v>0</v>
      </c>
      <c r="J409" s="34" t="str">
        <f>TEXT(Tabla_Emitidas[[#This Row],[FECHA]],"MMMM")</f>
        <v>enero</v>
      </c>
    </row>
    <row r="410" spans="2:10" x14ac:dyDescent="0.3">
      <c r="B410" s="6"/>
      <c r="C410" s="7"/>
      <c r="F410" s="8"/>
      <c r="G410" s="15"/>
      <c r="H410" s="43">
        <f>Tabla_Recibidas[[#This Row],[BASE IMPONIBLE]]*Tabla_Recibidas[[#This Row],[%]]</f>
        <v>0</v>
      </c>
      <c r="I410" s="13">
        <f>Tabla_Recibidas[[#This Row],[BASE IMPONIBLE]]+Tabla_Recibidas[[#This Row],[CUOTA IVA]]</f>
        <v>0</v>
      </c>
      <c r="J410" s="34" t="str">
        <f>TEXT(Tabla_Emitidas[[#This Row],[FECHA]],"MMMM")</f>
        <v>enero</v>
      </c>
    </row>
    <row r="411" spans="2:10" x14ac:dyDescent="0.3">
      <c r="B411" s="6"/>
      <c r="C411" s="7"/>
      <c r="F411" s="8"/>
      <c r="G411" s="15"/>
      <c r="H411" s="43">
        <f>Tabla_Recibidas[[#This Row],[BASE IMPONIBLE]]*Tabla_Recibidas[[#This Row],[%]]</f>
        <v>0</v>
      </c>
      <c r="I411" s="13">
        <f>Tabla_Recibidas[[#This Row],[BASE IMPONIBLE]]+Tabla_Recibidas[[#This Row],[CUOTA IVA]]</f>
        <v>0</v>
      </c>
      <c r="J411" s="34" t="str">
        <f>TEXT(Tabla_Emitidas[[#This Row],[FECHA]],"MMMM")</f>
        <v>enero</v>
      </c>
    </row>
    <row r="412" spans="2:10" x14ac:dyDescent="0.3">
      <c r="B412" s="6"/>
      <c r="C412" s="7"/>
      <c r="F412" s="8"/>
      <c r="G412" s="15"/>
      <c r="H412" s="43">
        <f>Tabla_Recibidas[[#This Row],[BASE IMPONIBLE]]*Tabla_Recibidas[[#This Row],[%]]</f>
        <v>0</v>
      </c>
      <c r="I412" s="13">
        <f>Tabla_Recibidas[[#This Row],[BASE IMPONIBLE]]+Tabla_Recibidas[[#This Row],[CUOTA IVA]]</f>
        <v>0</v>
      </c>
      <c r="J412" s="34" t="str">
        <f>TEXT(Tabla_Emitidas[[#This Row],[FECHA]],"MMMM")</f>
        <v>enero</v>
      </c>
    </row>
    <row r="413" spans="2:10" x14ac:dyDescent="0.3">
      <c r="B413" s="6"/>
      <c r="C413" s="7"/>
      <c r="F413" s="8"/>
      <c r="G413" s="15"/>
      <c r="H413" s="43">
        <f>Tabla_Recibidas[[#This Row],[BASE IMPONIBLE]]*Tabla_Recibidas[[#This Row],[%]]</f>
        <v>0</v>
      </c>
      <c r="I413" s="13">
        <f>Tabla_Recibidas[[#This Row],[BASE IMPONIBLE]]+Tabla_Recibidas[[#This Row],[CUOTA IVA]]</f>
        <v>0</v>
      </c>
      <c r="J413" s="34" t="str">
        <f>TEXT(Tabla_Emitidas[[#This Row],[FECHA]],"MMMM")</f>
        <v>enero</v>
      </c>
    </row>
    <row r="414" spans="2:10" x14ac:dyDescent="0.3">
      <c r="B414" s="6"/>
      <c r="C414" s="7"/>
      <c r="F414" s="8"/>
      <c r="G414" s="15"/>
      <c r="H414" s="43">
        <f>Tabla_Recibidas[[#This Row],[BASE IMPONIBLE]]*Tabla_Recibidas[[#This Row],[%]]</f>
        <v>0</v>
      </c>
      <c r="I414" s="13">
        <f>Tabla_Recibidas[[#This Row],[BASE IMPONIBLE]]+Tabla_Recibidas[[#This Row],[CUOTA IVA]]</f>
        <v>0</v>
      </c>
      <c r="J414" s="34" t="str">
        <f>TEXT(Tabla_Emitidas[[#This Row],[FECHA]],"MMMM")</f>
        <v>enero</v>
      </c>
    </row>
    <row r="415" spans="2:10" x14ac:dyDescent="0.3">
      <c r="B415" s="6"/>
      <c r="C415" s="7"/>
      <c r="F415" s="8"/>
      <c r="G415" s="15"/>
      <c r="H415" s="43">
        <f>Tabla_Recibidas[[#This Row],[BASE IMPONIBLE]]*Tabla_Recibidas[[#This Row],[%]]</f>
        <v>0</v>
      </c>
      <c r="I415" s="13">
        <f>Tabla_Recibidas[[#This Row],[BASE IMPONIBLE]]+Tabla_Recibidas[[#This Row],[CUOTA IVA]]</f>
        <v>0</v>
      </c>
      <c r="J415" s="34" t="str">
        <f>TEXT(Tabla_Emitidas[[#This Row],[FECHA]],"MMMM")</f>
        <v>enero</v>
      </c>
    </row>
    <row r="416" spans="2:10" x14ac:dyDescent="0.3">
      <c r="B416" s="6"/>
      <c r="C416" s="7"/>
      <c r="F416" s="8"/>
      <c r="G416" s="15"/>
      <c r="H416" s="43">
        <f>Tabla_Recibidas[[#This Row],[BASE IMPONIBLE]]*Tabla_Recibidas[[#This Row],[%]]</f>
        <v>0</v>
      </c>
      <c r="I416" s="13">
        <f>Tabla_Recibidas[[#This Row],[BASE IMPONIBLE]]+Tabla_Recibidas[[#This Row],[CUOTA IVA]]</f>
        <v>0</v>
      </c>
      <c r="J416" s="34" t="str">
        <f>TEXT(Tabla_Emitidas[[#This Row],[FECHA]],"MMMM")</f>
        <v>enero</v>
      </c>
    </row>
    <row r="417" spans="2:10" x14ac:dyDescent="0.3">
      <c r="B417" s="6"/>
      <c r="C417" s="7"/>
      <c r="F417" s="8"/>
      <c r="G417" s="15"/>
      <c r="H417" s="43">
        <f>Tabla_Recibidas[[#This Row],[BASE IMPONIBLE]]*Tabla_Recibidas[[#This Row],[%]]</f>
        <v>0</v>
      </c>
      <c r="I417" s="13">
        <f>Tabla_Recibidas[[#This Row],[BASE IMPONIBLE]]+Tabla_Recibidas[[#This Row],[CUOTA IVA]]</f>
        <v>0</v>
      </c>
      <c r="J417" s="34" t="str">
        <f>TEXT(Tabla_Emitidas[[#This Row],[FECHA]],"MMMM")</f>
        <v>enero</v>
      </c>
    </row>
    <row r="418" spans="2:10" x14ac:dyDescent="0.3">
      <c r="B418" s="6"/>
      <c r="C418" s="7"/>
      <c r="F418" s="8"/>
      <c r="G418" s="15"/>
      <c r="H418" s="43">
        <f>Tabla_Recibidas[[#This Row],[BASE IMPONIBLE]]*Tabla_Recibidas[[#This Row],[%]]</f>
        <v>0</v>
      </c>
      <c r="I418" s="13">
        <f>Tabla_Recibidas[[#This Row],[BASE IMPONIBLE]]+Tabla_Recibidas[[#This Row],[CUOTA IVA]]</f>
        <v>0</v>
      </c>
      <c r="J418" s="34" t="str">
        <f>TEXT(Tabla_Emitidas[[#This Row],[FECHA]],"MMMM")</f>
        <v>enero</v>
      </c>
    </row>
    <row r="419" spans="2:10" x14ac:dyDescent="0.3">
      <c r="B419" s="6"/>
      <c r="C419" s="7"/>
      <c r="F419" s="8"/>
      <c r="G419" s="15"/>
      <c r="H419" s="43">
        <f>Tabla_Recibidas[[#This Row],[BASE IMPONIBLE]]*Tabla_Recibidas[[#This Row],[%]]</f>
        <v>0</v>
      </c>
      <c r="I419" s="13">
        <f>Tabla_Recibidas[[#This Row],[BASE IMPONIBLE]]+Tabla_Recibidas[[#This Row],[CUOTA IVA]]</f>
        <v>0</v>
      </c>
      <c r="J419" s="34" t="str">
        <f>TEXT(Tabla_Emitidas[[#This Row],[FECHA]],"MMMM")</f>
        <v>enero</v>
      </c>
    </row>
    <row r="420" spans="2:10" x14ac:dyDescent="0.3">
      <c r="B420" s="6"/>
      <c r="C420" s="7"/>
      <c r="F420" s="8"/>
      <c r="G420" s="15"/>
      <c r="H420" s="43">
        <f>Tabla_Recibidas[[#This Row],[BASE IMPONIBLE]]*Tabla_Recibidas[[#This Row],[%]]</f>
        <v>0</v>
      </c>
      <c r="I420" s="13">
        <f>Tabla_Recibidas[[#This Row],[BASE IMPONIBLE]]+Tabla_Recibidas[[#This Row],[CUOTA IVA]]</f>
        <v>0</v>
      </c>
      <c r="J420" s="34" t="str">
        <f>TEXT(Tabla_Emitidas[[#This Row],[FECHA]],"MMMM")</f>
        <v>enero</v>
      </c>
    </row>
    <row r="421" spans="2:10" x14ac:dyDescent="0.3">
      <c r="B421" s="6"/>
      <c r="C421" s="7"/>
      <c r="F421" s="8"/>
      <c r="G421" s="15"/>
      <c r="H421" s="43">
        <f>Tabla_Recibidas[[#This Row],[BASE IMPONIBLE]]*Tabla_Recibidas[[#This Row],[%]]</f>
        <v>0</v>
      </c>
      <c r="I421" s="13">
        <f>Tabla_Recibidas[[#This Row],[BASE IMPONIBLE]]+Tabla_Recibidas[[#This Row],[CUOTA IVA]]</f>
        <v>0</v>
      </c>
      <c r="J421" s="34" t="str">
        <f>TEXT(Tabla_Emitidas[[#This Row],[FECHA]],"MMMM")</f>
        <v>enero</v>
      </c>
    </row>
    <row r="422" spans="2:10" x14ac:dyDescent="0.3">
      <c r="B422" s="6"/>
      <c r="C422" s="7"/>
      <c r="F422" s="8"/>
      <c r="G422" s="15"/>
      <c r="H422" s="43">
        <f>Tabla_Recibidas[[#This Row],[BASE IMPONIBLE]]*Tabla_Recibidas[[#This Row],[%]]</f>
        <v>0</v>
      </c>
      <c r="I422" s="13">
        <f>Tabla_Recibidas[[#This Row],[BASE IMPONIBLE]]+Tabla_Recibidas[[#This Row],[CUOTA IVA]]</f>
        <v>0</v>
      </c>
      <c r="J422" s="34" t="str">
        <f>TEXT(Tabla_Emitidas[[#This Row],[FECHA]],"MMMM")</f>
        <v>enero</v>
      </c>
    </row>
    <row r="423" spans="2:10" x14ac:dyDescent="0.3">
      <c r="B423" s="6"/>
      <c r="C423" s="7"/>
      <c r="F423" s="8"/>
      <c r="G423" s="15"/>
      <c r="H423" s="43">
        <f>Tabla_Recibidas[[#This Row],[BASE IMPONIBLE]]*Tabla_Recibidas[[#This Row],[%]]</f>
        <v>0</v>
      </c>
      <c r="I423" s="13">
        <f>Tabla_Recibidas[[#This Row],[BASE IMPONIBLE]]+Tabla_Recibidas[[#This Row],[CUOTA IVA]]</f>
        <v>0</v>
      </c>
      <c r="J423" s="34" t="str">
        <f>TEXT(Tabla_Emitidas[[#This Row],[FECHA]],"MMMM")</f>
        <v>enero</v>
      </c>
    </row>
    <row r="424" spans="2:10" x14ac:dyDescent="0.3">
      <c r="B424" s="6"/>
      <c r="C424" s="7"/>
      <c r="F424" s="8"/>
      <c r="G424" s="15"/>
      <c r="H424" s="43">
        <f>Tabla_Recibidas[[#This Row],[BASE IMPONIBLE]]*Tabla_Recibidas[[#This Row],[%]]</f>
        <v>0</v>
      </c>
      <c r="I424" s="13">
        <f>Tabla_Recibidas[[#This Row],[BASE IMPONIBLE]]+Tabla_Recibidas[[#This Row],[CUOTA IVA]]</f>
        <v>0</v>
      </c>
      <c r="J424" s="34" t="str">
        <f>TEXT(Tabla_Emitidas[[#This Row],[FECHA]],"MMMM")</f>
        <v>enero</v>
      </c>
    </row>
    <row r="425" spans="2:10" x14ac:dyDescent="0.3">
      <c r="B425" s="6"/>
      <c r="C425" s="7"/>
      <c r="F425" s="8"/>
      <c r="G425" s="15"/>
      <c r="H425" s="43">
        <f>Tabla_Recibidas[[#This Row],[BASE IMPONIBLE]]*Tabla_Recibidas[[#This Row],[%]]</f>
        <v>0</v>
      </c>
      <c r="I425" s="13">
        <f>Tabla_Recibidas[[#This Row],[BASE IMPONIBLE]]+Tabla_Recibidas[[#This Row],[CUOTA IVA]]</f>
        <v>0</v>
      </c>
      <c r="J425" s="34" t="str">
        <f>TEXT(Tabla_Emitidas[[#This Row],[FECHA]],"MMMM")</f>
        <v>enero</v>
      </c>
    </row>
    <row r="426" spans="2:10" x14ac:dyDescent="0.3">
      <c r="B426" s="6"/>
      <c r="C426" s="7"/>
      <c r="F426" s="8"/>
      <c r="G426" s="15"/>
      <c r="H426" s="43">
        <f>Tabla_Recibidas[[#This Row],[BASE IMPONIBLE]]*Tabla_Recibidas[[#This Row],[%]]</f>
        <v>0</v>
      </c>
      <c r="I426" s="13">
        <f>Tabla_Recibidas[[#This Row],[BASE IMPONIBLE]]+Tabla_Recibidas[[#This Row],[CUOTA IVA]]</f>
        <v>0</v>
      </c>
      <c r="J426" s="34" t="str">
        <f>TEXT(Tabla_Emitidas[[#This Row],[FECHA]],"MMMM")</f>
        <v>enero</v>
      </c>
    </row>
    <row r="427" spans="2:10" x14ac:dyDescent="0.3">
      <c r="B427" s="6"/>
      <c r="C427" s="7"/>
      <c r="F427" s="8"/>
      <c r="G427" s="15"/>
      <c r="H427" s="43">
        <f>Tabla_Recibidas[[#This Row],[BASE IMPONIBLE]]*Tabla_Recibidas[[#This Row],[%]]</f>
        <v>0</v>
      </c>
      <c r="I427" s="13">
        <f>Tabla_Recibidas[[#This Row],[BASE IMPONIBLE]]+Tabla_Recibidas[[#This Row],[CUOTA IVA]]</f>
        <v>0</v>
      </c>
      <c r="J427" s="34" t="str">
        <f>TEXT(Tabla_Emitidas[[#This Row],[FECHA]],"MMMM")</f>
        <v>enero</v>
      </c>
    </row>
    <row r="428" spans="2:10" x14ac:dyDescent="0.3">
      <c r="B428" s="6"/>
      <c r="C428" s="7"/>
      <c r="F428" s="8"/>
      <c r="G428" s="15"/>
      <c r="H428" s="43">
        <f>Tabla_Recibidas[[#This Row],[BASE IMPONIBLE]]*Tabla_Recibidas[[#This Row],[%]]</f>
        <v>0</v>
      </c>
      <c r="I428" s="13">
        <f>Tabla_Recibidas[[#This Row],[BASE IMPONIBLE]]+Tabla_Recibidas[[#This Row],[CUOTA IVA]]</f>
        <v>0</v>
      </c>
      <c r="J428" s="34" t="str">
        <f>TEXT(Tabla_Emitidas[[#This Row],[FECHA]],"MMMM")</f>
        <v>enero</v>
      </c>
    </row>
    <row r="429" spans="2:10" x14ac:dyDescent="0.3">
      <c r="B429" s="6"/>
      <c r="C429" s="7"/>
      <c r="F429" s="8"/>
      <c r="G429" s="15"/>
      <c r="H429" s="43">
        <f>Tabla_Recibidas[[#This Row],[BASE IMPONIBLE]]*Tabla_Recibidas[[#This Row],[%]]</f>
        <v>0</v>
      </c>
      <c r="I429" s="13">
        <f>Tabla_Recibidas[[#This Row],[BASE IMPONIBLE]]+Tabla_Recibidas[[#This Row],[CUOTA IVA]]</f>
        <v>0</v>
      </c>
      <c r="J429" s="34" t="str">
        <f>TEXT(Tabla_Emitidas[[#This Row],[FECHA]],"MMMM")</f>
        <v>enero</v>
      </c>
    </row>
    <row r="430" spans="2:10" x14ac:dyDescent="0.3">
      <c r="B430" s="6"/>
      <c r="C430" s="7"/>
      <c r="F430" s="8"/>
      <c r="G430" s="15"/>
      <c r="H430" s="43">
        <f>Tabla_Recibidas[[#This Row],[BASE IMPONIBLE]]*Tabla_Recibidas[[#This Row],[%]]</f>
        <v>0</v>
      </c>
      <c r="I430" s="13">
        <f>Tabla_Recibidas[[#This Row],[BASE IMPONIBLE]]+Tabla_Recibidas[[#This Row],[CUOTA IVA]]</f>
        <v>0</v>
      </c>
      <c r="J430" s="34" t="str">
        <f>TEXT(Tabla_Emitidas[[#This Row],[FECHA]],"MMMM")</f>
        <v>enero</v>
      </c>
    </row>
    <row r="431" spans="2:10" x14ac:dyDescent="0.3">
      <c r="B431" s="6"/>
      <c r="C431" s="7"/>
      <c r="F431" s="8"/>
      <c r="G431" s="15"/>
      <c r="H431" s="43">
        <f>Tabla_Recibidas[[#This Row],[BASE IMPONIBLE]]*Tabla_Recibidas[[#This Row],[%]]</f>
        <v>0</v>
      </c>
      <c r="I431" s="13">
        <f>Tabla_Recibidas[[#This Row],[BASE IMPONIBLE]]+Tabla_Recibidas[[#This Row],[CUOTA IVA]]</f>
        <v>0</v>
      </c>
      <c r="J431" s="34" t="str">
        <f>TEXT(Tabla_Emitidas[[#This Row],[FECHA]],"MMMM")</f>
        <v>enero</v>
      </c>
    </row>
    <row r="432" spans="2:10" x14ac:dyDescent="0.3">
      <c r="B432" s="6"/>
      <c r="C432" s="7"/>
      <c r="F432" s="8"/>
      <c r="G432" s="15"/>
      <c r="H432" s="43">
        <f>Tabla_Recibidas[[#This Row],[BASE IMPONIBLE]]*Tabla_Recibidas[[#This Row],[%]]</f>
        <v>0</v>
      </c>
      <c r="I432" s="13">
        <f>Tabla_Recibidas[[#This Row],[BASE IMPONIBLE]]+Tabla_Recibidas[[#This Row],[CUOTA IVA]]</f>
        <v>0</v>
      </c>
      <c r="J432" s="34" t="str">
        <f>TEXT(Tabla_Emitidas[[#This Row],[FECHA]],"MMMM")</f>
        <v>enero</v>
      </c>
    </row>
    <row r="433" spans="2:10" x14ac:dyDescent="0.3">
      <c r="B433" s="6"/>
      <c r="C433" s="7"/>
      <c r="F433" s="8"/>
      <c r="G433" s="15"/>
      <c r="H433" s="43">
        <f>Tabla_Recibidas[[#This Row],[BASE IMPONIBLE]]*Tabla_Recibidas[[#This Row],[%]]</f>
        <v>0</v>
      </c>
      <c r="I433" s="13">
        <f>Tabla_Recibidas[[#This Row],[BASE IMPONIBLE]]+Tabla_Recibidas[[#This Row],[CUOTA IVA]]</f>
        <v>0</v>
      </c>
      <c r="J433" s="34" t="str">
        <f>TEXT(Tabla_Emitidas[[#This Row],[FECHA]],"MMMM")</f>
        <v>enero</v>
      </c>
    </row>
    <row r="434" spans="2:10" x14ac:dyDescent="0.3">
      <c r="B434" s="6"/>
      <c r="C434" s="7"/>
      <c r="F434" s="8"/>
      <c r="G434" s="15"/>
      <c r="H434" s="43">
        <f>Tabla_Recibidas[[#This Row],[BASE IMPONIBLE]]*Tabla_Recibidas[[#This Row],[%]]</f>
        <v>0</v>
      </c>
      <c r="I434" s="13">
        <f>Tabla_Recibidas[[#This Row],[BASE IMPONIBLE]]+Tabla_Recibidas[[#This Row],[CUOTA IVA]]</f>
        <v>0</v>
      </c>
      <c r="J434" s="34" t="str">
        <f>TEXT(Tabla_Emitidas[[#This Row],[FECHA]],"MMMM")</f>
        <v>enero</v>
      </c>
    </row>
    <row r="435" spans="2:10" x14ac:dyDescent="0.3">
      <c r="B435" s="6"/>
      <c r="C435" s="7"/>
      <c r="F435" s="8"/>
      <c r="G435" s="15"/>
      <c r="H435" s="43">
        <f>Tabla_Recibidas[[#This Row],[BASE IMPONIBLE]]*Tabla_Recibidas[[#This Row],[%]]</f>
        <v>0</v>
      </c>
      <c r="I435" s="13">
        <f>Tabla_Recibidas[[#This Row],[BASE IMPONIBLE]]+Tabla_Recibidas[[#This Row],[CUOTA IVA]]</f>
        <v>0</v>
      </c>
      <c r="J435" s="34" t="str">
        <f>TEXT(Tabla_Emitidas[[#This Row],[FECHA]],"MMMM")</f>
        <v>enero</v>
      </c>
    </row>
    <row r="436" spans="2:10" x14ac:dyDescent="0.3">
      <c r="B436" s="6"/>
      <c r="C436" s="7"/>
      <c r="F436" s="8"/>
      <c r="G436" s="15"/>
      <c r="H436" s="43">
        <f>Tabla_Recibidas[[#This Row],[BASE IMPONIBLE]]*Tabla_Recibidas[[#This Row],[%]]</f>
        <v>0</v>
      </c>
      <c r="I436" s="13">
        <f>Tabla_Recibidas[[#This Row],[BASE IMPONIBLE]]+Tabla_Recibidas[[#This Row],[CUOTA IVA]]</f>
        <v>0</v>
      </c>
      <c r="J436" s="34" t="str">
        <f>TEXT(Tabla_Emitidas[[#This Row],[FECHA]],"MMMM")</f>
        <v>enero</v>
      </c>
    </row>
    <row r="437" spans="2:10" x14ac:dyDescent="0.3">
      <c r="B437" s="6"/>
      <c r="C437" s="7"/>
      <c r="F437" s="8"/>
      <c r="G437" s="15"/>
      <c r="H437" s="43">
        <f>Tabla_Recibidas[[#This Row],[BASE IMPONIBLE]]*Tabla_Recibidas[[#This Row],[%]]</f>
        <v>0</v>
      </c>
      <c r="I437" s="13">
        <f>Tabla_Recibidas[[#This Row],[BASE IMPONIBLE]]+Tabla_Recibidas[[#This Row],[CUOTA IVA]]</f>
        <v>0</v>
      </c>
      <c r="J437" s="34" t="str">
        <f>TEXT(Tabla_Emitidas[[#This Row],[FECHA]],"MMMM")</f>
        <v>enero</v>
      </c>
    </row>
    <row r="438" spans="2:10" x14ac:dyDescent="0.3">
      <c r="B438" s="6"/>
      <c r="C438" s="7"/>
      <c r="F438" s="8"/>
      <c r="G438" s="15"/>
      <c r="H438" s="43">
        <f>Tabla_Recibidas[[#This Row],[BASE IMPONIBLE]]*Tabla_Recibidas[[#This Row],[%]]</f>
        <v>0</v>
      </c>
      <c r="I438" s="13">
        <f>Tabla_Recibidas[[#This Row],[BASE IMPONIBLE]]+Tabla_Recibidas[[#This Row],[CUOTA IVA]]</f>
        <v>0</v>
      </c>
      <c r="J438" s="34" t="str">
        <f>TEXT(Tabla_Emitidas[[#This Row],[FECHA]],"MMMM")</f>
        <v>enero</v>
      </c>
    </row>
    <row r="439" spans="2:10" x14ac:dyDescent="0.3">
      <c r="B439" s="6"/>
      <c r="C439" s="7"/>
      <c r="F439" s="8"/>
      <c r="G439" s="15"/>
      <c r="H439" s="43">
        <f>Tabla_Recibidas[[#This Row],[BASE IMPONIBLE]]*Tabla_Recibidas[[#This Row],[%]]</f>
        <v>0</v>
      </c>
      <c r="I439" s="13">
        <f>Tabla_Recibidas[[#This Row],[BASE IMPONIBLE]]+Tabla_Recibidas[[#This Row],[CUOTA IVA]]</f>
        <v>0</v>
      </c>
      <c r="J439" s="34" t="str">
        <f>TEXT(Tabla_Emitidas[[#This Row],[FECHA]],"MMMM")</f>
        <v>enero</v>
      </c>
    </row>
    <row r="440" spans="2:10" x14ac:dyDescent="0.3">
      <c r="B440" s="6"/>
      <c r="C440" s="7"/>
      <c r="F440" s="8"/>
      <c r="G440" s="15"/>
      <c r="H440" s="43">
        <f>Tabla_Recibidas[[#This Row],[BASE IMPONIBLE]]*Tabla_Recibidas[[#This Row],[%]]</f>
        <v>0</v>
      </c>
      <c r="I440" s="13">
        <f>Tabla_Recibidas[[#This Row],[BASE IMPONIBLE]]+Tabla_Recibidas[[#This Row],[CUOTA IVA]]</f>
        <v>0</v>
      </c>
      <c r="J440" s="34" t="str">
        <f>TEXT(Tabla_Emitidas[[#This Row],[FECHA]],"MMMM")</f>
        <v>enero</v>
      </c>
    </row>
    <row r="441" spans="2:10" x14ac:dyDescent="0.3">
      <c r="B441" s="6"/>
      <c r="C441" s="7"/>
      <c r="F441" s="8"/>
      <c r="G441" s="15"/>
      <c r="H441" s="43">
        <f>Tabla_Recibidas[[#This Row],[BASE IMPONIBLE]]*Tabla_Recibidas[[#This Row],[%]]</f>
        <v>0</v>
      </c>
      <c r="I441" s="13">
        <f>Tabla_Recibidas[[#This Row],[BASE IMPONIBLE]]+Tabla_Recibidas[[#This Row],[CUOTA IVA]]</f>
        <v>0</v>
      </c>
      <c r="J441" s="34" t="str">
        <f>TEXT(Tabla_Emitidas[[#This Row],[FECHA]],"MMMM")</f>
        <v>enero</v>
      </c>
    </row>
    <row r="442" spans="2:10" x14ac:dyDescent="0.3">
      <c r="B442" s="6"/>
      <c r="C442" s="7"/>
      <c r="F442" s="8"/>
      <c r="G442" s="15"/>
      <c r="H442" s="43">
        <f>Tabla_Recibidas[[#This Row],[BASE IMPONIBLE]]*Tabla_Recibidas[[#This Row],[%]]</f>
        <v>0</v>
      </c>
      <c r="I442" s="13">
        <f>Tabla_Recibidas[[#This Row],[BASE IMPONIBLE]]+Tabla_Recibidas[[#This Row],[CUOTA IVA]]</f>
        <v>0</v>
      </c>
      <c r="J442" s="34" t="str">
        <f>TEXT(Tabla_Emitidas[[#This Row],[FECHA]],"MMMM")</f>
        <v>enero</v>
      </c>
    </row>
    <row r="443" spans="2:10" x14ac:dyDescent="0.3">
      <c r="B443" s="6"/>
      <c r="C443" s="7"/>
      <c r="F443" s="8"/>
      <c r="G443" s="15"/>
      <c r="H443" s="43">
        <f>Tabla_Recibidas[[#This Row],[BASE IMPONIBLE]]*Tabla_Recibidas[[#This Row],[%]]</f>
        <v>0</v>
      </c>
      <c r="I443" s="13">
        <f>Tabla_Recibidas[[#This Row],[BASE IMPONIBLE]]+Tabla_Recibidas[[#This Row],[CUOTA IVA]]</f>
        <v>0</v>
      </c>
      <c r="J443" s="34" t="str">
        <f>TEXT(Tabla_Emitidas[[#This Row],[FECHA]],"MMMM")</f>
        <v>enero</v>
      </c>
    </row>
    <row r="444" spans="2:10" x14ac:dyDescent="0.3">
      <c r="B444" s="6"/>
      <c r="C444" s="7"/>
      <c r="F444" s="8"/>
      <c r="G444" s="15"/>
      <c r="H444" s="43">
        <f>Tabla_Recibidas[[#This Row],[BASE IMPONIBLE]]*Tabla_Recibidas[[#This Row],[%]]</f>
        <v>0</v>
      </c>
      <c r="I444" s="13">
        <f>Tabla_Recibidas[[#This Row],[BASE IMPONIBLE]]+Tabla_Recibidas[[#This Row],[CUOTA IVA]]</f>
        <v>0</v>
      </c>
      <c r="J444" s="34" t="str">
        <f>TEXT(Tabla_Emitidas[[#This Row],[FECHA]],"MMMM")</f>
        <v>enero</v>
      </c>
    </row>
    <row r="445" spans="2:10" x14ac:dyDescent="0.3">
      <c r="B445" s="6"/>
      <c r="C445" s="7"/>
      <c r="F445" s="8"/>
      <c r="G445" s="15"/>
      <c r="H445" s="43">
        <f>Tabla_Recibidas[[#This Row],[BASE IMPONIBLE]]*Tabla_Recibidas[[#This Row],[%]]</f>
        <v>0</v>
      </c>
      <c r="I445" s="13">
        <f>Tabla_Recibidas[[#This Row],[BASE IMPONIBLE]]+Tabla_Recibidas[[#This Row],[CUOTA IVA]]</f>
        <v>0</v>
      </c>
      <c r="J445" s="34" t="str">
        <f>TEXT(Tabla_Emitidas[[#This Row],[FECHA]],"MMMM")</f>
        <v>enero</v>
      </c>
    </row>
    <row r="446" spans="2:10" x14ac:dyDescent="0.3">
      <c r="B446" s="6"/>
      <c r="C446" s="7"/>
      <c r="F446" s="8"/>
      <c r="G446" s="15"/>
      <c r="H446" s="43">
        <f>Tabla_Recibidas[[#This Row],[BASE IMPONIBLE]]*Tabla_Recibidas[[#This Row],[%]]</f>
        <v>0</v>
      </c>
      <c r="I446" s="13">
        <f>Tabla_Recibidas[[#This Row],[BASE IMPONIBLE]]+Tabla_Recibidas[[#This Row],[CUOTA IVA]]</f>
        <v>0</v>
      </c>
      <c r="J446" s="34" t="str">
        <f>TEXT(Tabla_Emitidas[[#This Row],[FECHA]],"MMMM")</f>
        <v>enero</v>
      </c>
    </row>
    <row r="447" spans="2:10" x14ac:dyDescent="0.3">
      <c r="B447" s="6"/>
      <c r="C447" s="7"/>
      <c r="F447" s="8"/>
      <c r="G447" s="15"/>
      <c r="H447" s="43">
        <f>Tabla_Recibidas[[#This Row],[BASE IMPONIBLE]]*Tabla_Recibidas[[#This Row],[%]]</f>
        <v>0</v>
      </c>
      <c r="I447" s="13">
        <f>Tabla_Recibidas[[#This Row],[BASE IMPONIBLE]]+Tabla_Recibidas[[#This Row],[CUOTA IVA]]</f>
        <v>0</v>
      </c>
      <c r="J447" s="34" t="str">
        <f>TEXT(Tabla_Emitidas[[#This Row],[FECHA]],"MMMM")</f>
        <v>enero</v>
      </c>
    </row>
    <row r="448" spans="2:10" x14ac:dyDescent="0.3">
      <c r="B448" s="6"/>
      <c r="C448" s="7"/>
      <c r="F448" s="8"/>
      <c r="G448" s="15"/>
      <c r="H448" s="43">
        <f>Tabla_Recibidas[[#This Row],[BASE IMPONIBLE]]*Tabla_Recibidas[[#This Row],[%]]</f>
        <v>0</v>
      </c>
      <c r="I448" s="13">
        <f>Tabla_Recibidas[[#This Row],[BASE IMPONIBLE]]+Tabla_Recibidas[[#This Row],[CUOTA IVA]]</f>
        <v>0</v>
      </c>
      <c r="J448" s="34" t="str">
        <f>TEXT(Tabla_Emitidas[[#This Row],[FECHA]],"MMMM")</f>
        <v>enero</v>
      </c>
    </row>
    <row r="449" spans="2:10" x14ac:dyDescent="0.3">
      <c r="B449" s="6"/>
      <c r="C449" s="7"/>
      <c r="F449" s="8"/>
      <c r="G449" s="15"/>
      <c r="H449" s="43">
        <f>Tabla_Recibidas[[#This Row],[BASE IMPONIBLE]]*Tabla_Recibidas[[#This Row],[%]]</f>
        <v>0</v>
      </c>
      <c r="I449" s="13">
        <f>Tabla_Recibidas[[#This Row],[BASE IMPONIBLE]]+Tabla_Recibidas[[#This Row],[CUOTA IVA]]</f>
        <v>0</v>
      </c>
      <c r="J449" s="34" t="str">
        <f>TEXT(Tabla_Emitidas[[#This Row],[FECHA]],"MMMM")</f>
        <v>enero</v>
      </c>
    </row>
    <row r="450" spans="2:10" x14ac:dyDescent="0.3">
      <c r="B450" s="6"/>
      <c r="C450" s="7"/>
      <c r="F450" s="8"/>
      <c r="G450" s="15"/>
      <c r="H450" s="43">
        <f>Tabla_Recibidas[[#This Row],[BASE IMPONIBLE]]*Tabla_Recibidas[[#This Row],[%]]</f>
        <v>0</v>
      </c>
      <c r="I450" s="13">
        <f>Tabla_Recibidas[[#This Row],[BASE IMPONIBLE]]+Tabla_Recibidas[[#This Row],[CUOTA IVA]]</f>
        <v>0</v>
      </c>
      <c r="J450" s="34" t="str">
        <f>TEXT(Tabla_Emitidas[[#This Row],[FECHA]],"MMMM")</f>
        <v>enero</v>
      </c>
    </row>
    <row r="451" spans="2:10" x14ac:dyDescent="0.3">
      <c r="B451" s="6"/>
      <c r="C451" s="7"/>
      <c r="F451" s="8"/>
      <c r="G451" s="15"/>
      <c r="H451" s="43">
        <f>Tabla_Recibidas[[#This Row],[BASE IMPONIBLE]]*Tabla_Recibidas[[#This Row],[%]]</f>
        <v>0</v>
      </c>
      <c r="I451" s="13">
        <f>Tabla_Recibidas[[#This Row],[BASE IMPONIBLE]]+Tabla_Recibidas[[#This Row],[CUOTA IVA]]</f>
        <v>0</v>
      </c>
      <c r="J451" s="34" t="str">
        <f>TEXT(Tabla_Emitidas[[#This Row],[FECHA]],"MMMM")</f>
        <v>enero</v>
      </c>
    </row>
    <row r="452" spans="2:10" x14ac:dyDescent="0.3">
      <c r="B452" s="6"/>
      <c r="C452" s="7"/>
      <c r="F452" s="8"/>
      <c r="G452" s="15"/>
      <c r="H452" s="43">
        <f>Tabla_Recibidas[[#This Row],[BASE IMPONIBLE]]*Tabla_Recibidas[[#This Row],[%]]</f>
        <v>0</v>
      </c>
      <c r="I452" s="13">
        <f>Tabla_Recibidas[[#This Row],[BASE IMPONIBLE]]+Tabla_Recibidas[[#This Row],[CUOTA IVA]]</f>
        <v>0</v>
      </c>
      <c r="J452" s="34" t="str">
        <f>TEXT(Tabla_Emitidas[[#This Row],[FECHA]],"MMMM")</f>
        <v>enero</v>
      </c>
    </row>
    <row r="453" spans="2:10" x14ac:dyDescent="0.3">
      <c r="B453" s="6"/>
      <c r="C453" s="7"/>
      <c r="F453" s="8"/>
      <c r="G453" s="15"/>
      <c r="H453" s="43">
        <f>Tabla_Recibidas[[#This Row],[BASE IMPONIBLE]]*Tabla_Recibidas[[#This Row],[%]]</f>
        <v>0</v>
      </c>
      <c r="I453" s="13">
        <f>Tabla_Recibidas[[#This Row],[BASE IMPONIBLE]]+Tabla_Recibidas[[#This Row],[CUOTA IVA]]</f>
        <v>0</v>
      </c>
      <c r="J453" s="34" t="str">
        <f>TEXT(Tabla_Emitidas[[#This Row],[FECHA]],"MMMM")</f>
        <v>enero</v>
      </c>
    </row>
    <row r="454" spans="2:10" x14ac:dyDescent="0.3">
      <c r="B454" s="6"/>
      <c r="C454" s="7"/>
      <c r="F454" s="8"/>
      <c r="G454" s="15"/>
      <c r="H454" s="43">
        <f>Tabla_Recibidas[[#This Row],[BASE IMPONIBLE]]*Tabla_Recibidas[[#This Row],[%]]</f>
        <v>0</v>
      </c>
      <c r="I454" s="13">
        <f>Tabla_Recibidas[[#This Row],[BASE IMPONIBLE]]+Tabla_Recibidas[[#This Row],[CUOTA IVA]]</f>
        <v>0</v>
      </c>
      <c r="J454" s="34" t="str">
        <f>TEXT(Tabla_Emitidas[[#This Row],[FECHA]],"MMMM")</f>
        <v>enero</v>
      </c>
    </row>
    <row r="455" spans="2:10" x14ac:dyDescent="0.3">
      <c r="B455" s="6"/>
      <c r="C455" s="7"/>
      <c r="F455" s="8"/>
      <c r="G455" s="15"/>
      <c r="H455" s="43">
        <f>Tabla_Recibidas[[#This Row],[BASE IMPONIBLE]]*Tabla_Recibidas[[#This Row],[%]]</f>
        <v>0</v>
      </c>
      <c r="I455" s="13">
        <f>Tabla_Recibidas[[#This Row],[BASE IMPONIBLE]]+Tabla_Recibidas[[#This Row],[CUOTA IVA]]</f>
        <v>0</v>
      </c>
      <c r="J455" s="34" t="str">
        <f>TEXT(Tabla_Emitidas[[#This Row],[FECHA]],"MMMM")</f>
        <v>enero</v>
      </c>
    </row>
    <row r="456" spans="2:10" x14ac:dyDescent="0.3">
      <c r="B456" s="6"/>
      <c r="C456" s="7"/>
      <c r="F456" s="8"/>
      <c r="G456" s="15"/>
      <c r="H456" s="43">
        <f>Tabla_Recibidas[[#This Row],[BASE IMPONIBLE]]*Tabla_Recibidas[[#This Row],[%]]</f>
        <v>0</v>
      </c>
      <c r="I456" s="13">
        <f>Tabla_Recibidas[[#This Row],[BASE IMPONIBLE]]+Tabla_Recibidas[[#This Row],[CUOTA IVA]]</f>
        <v>0</v>
      </c>
      <c r="J456" s="34" t="str">
        <f>TEXT(Tabla_Emitidas[[#This Row],[FECHA]],"MMMM")</f>
        <v>enero</v>
      </c>
    </row>
    <row r="457" spans="2:10" x14ac:dyDescent="0.3">
      <c r="B457" s="6"/>
      <c r="C457" s="7"/>
      <c r="F457" s="8"/>
      <c r="G457" s="15"/>
      <c r="H457" s="43">
        <f>Tabla_Recibidas[[#This Row],[BASE IMPONIBLE]]*Tabla_Recibidas[[#This Row],[%]]</f>
        <v>0</v>
      </c>
      <c r="I457" s="13">
        <f>Tabla_Recibidas[[#This Row],[BASE IMPONIBLE]]+Tabla_Recibidas[[#This Row],[CUOTA IVA]]</f>
        <v>0</v>
      </c>
      <c r="J457" s="34" t="str">
        <f>TEXT(Tabla_Emitidas[[#This Row],[FECHA]],"MMMM")</f>
        <v>enero</v>
      </c>
    </row>
    <row r="458" spans="2:10" x14ac:dyDescent="0.3">
      <c r="B458" s="6"/>
      <c r="C458" s="7"/>
      <c r="F458" s="8"/>
      <c r="G458" s="15"/>
      <c r="H458" s="43">
        <f>Tabla_Recibidas[[#This Row],[BASE IMPONIBLE]]*Tabla_Recibidas[[#This Row],[%]]</f>
        <v>0</v>
      </c>
      <c r="I458" s="13">
        <f>Tabla_Recibidas[[#This Row],[BASE IMPONIBLE]]+Tabla_Recibidas[[#This Row],[CUOTA IVA]]</f>
        <v>0</v>
      </c>
      <c r="J458" s="34" t="str">
        <f>TEXT(Tabla_Emitidas[[#This Row],[FECHA]],"MMMM")</f>
        <v>enero</v>
      </c>
    </row>
    <row r="459" spans="2:10" x14ac:dyDescent="0.3">
      <c r="B459" s="6"/>
      <c r="C459" s="7"/>
      <c r="F459" s="8"/>
      <c r="G459" s="15"/>
      <c r="H459" s="43">
        <f>Tabla_Recibidas[[#This Row],[BASE IMPONIBLE]]*Tabla_Recibidas[[#This Row],[%]]</f>
        <v>0</v>
      </c>
      <c r="I459" s="13">
        <f>Tabla_Recibidas[[#This Row],[BASE IMPONIBLE]]+Tabla_Recibidas[[#This Row],[CUOTA IVA]]</f>
        <v>0</v>
      </c>
      <c r="J459" s="34" t="str">
        <f>TEXT(Tabla_Emitidas[[#This Row],[FECHA]],"MMMM")</f>
        <v>enero</v>
      </c>
    </row>
    <row r="460" spans="2:10" x14ac:dyDescent="0.3">
      <c r="B460" s="6"/>
      <c r="C460" s="7"/>
      <c r="F460" s="8"/>
      <c r="G460" s="15"/>
      <c r="H460" s="43">
        <f>Tabla_Recibidas[[#This Row],[BASE IMPONIBLE]]*Tabla_Recibidas[[#This Row],[%]]</f>
        <v>0</v>
      </c>
      <c r="I460" s="13">
        <f>Tabla_Recibidas[[#This Row],[BASE IMPONIBLE]]+Tabla_Recibidas[[#This Row],[CUOTA IVA]]</f>
        <v>0</v>
      </c>
      <c r="J460" s="34" t="str">
        <f>TEXT(Tabla_Emitidas[[#This Row],[FECHA]],"MMMM")</f>
        <v>enero</v>
      </c>
    </row>
    <row r="461" spans="2:10" x14ac:dyDescent="0.3">
      <c r="B461" s="6"/>
      <c r="C461" s="7"/>
      <c r="F461" s="8"/>
      <c r="G461" s="15"/>
      <c r="H461" s="43">
        <f>Tabla_Recibidas[[#This Row],[BASE IMPONIBLE]]*Tabla_Recibidas[[#This Row],[%]]</f>
        <v>0</v>
      </c>
      <c r="I461" s="13">
        <f>Tabla_Recibidas[[#This Row],[BASE IMPONIBLE]]+Tabla_Recibidas[[#This Row],[CUOTA IVA]]</f>
        <v>0</v>
      </c>
      <c r="J461" s="34" t="str">
        <f>TEXT(Tabla_Emitidas[[#This Row],[FECHA]],"MMMM")</f>
        <v>enero</v>
      </c>
    </row>
    <row r="462" spans="2:10" x14ac:dyDescent="0.3">
      <c r="B462" s="6"/>
      <c r="C462" s="7"/>
      <c r="F462" s="8"/>
      <c r="G462" s="15"/>
      <c r="H462" s="43">
        <f>Tabla_Recibidas[[#This Row],[BASE IMPONIBLE]]*Tabla_Recibidas[[#This Row],[%]]</f>
        <v>0</v>
      </c>
      <c r="I462" s="13">
        <f>Tabla_Recibidas[[#This Row],[BASE IMPONIBLE]]+Tabla_Recibidas[[#This Row],[CUOTA IVA]]</f>
        <v>0</v>
      </c>
      <c r="J462" s="34" t="str">
        <f>TEXT(Tabla_Emitidas[[#This Row],[FECHA]],"MMMM")</f>
        <v>enero</v>
      </c>
    </row>
    <row r="463" spans="2:10" x14ac:dyDescent="0.3">
      <c r="B463" s="6"/>
      <c r="C463" s="7"/>
      <c r="F463" s="8"/>
      <c r="G463" s="15"/>
      <c r="H463" s="43">
        <f>Tabla_Recibidas[[#This Row],[BASE IMPONIBLE]]*Tabla_Recibidas[[#This Row],[%]]</f>
        <v>0</v>
      </c>
      <c r="I463" s="13">
        <f>Tabla_Recibidas[[#This Row],[BASE IMPONIBLE]]+Tabla_Recibidas[[#This Row],[CUOTA IVA]]</f>
        <v>0</v>
      </c>
      <c r="J463" s="34" t="str">
        <f>TEXT(Tabla_Emitidas[[#This Row],[FECHA]],"MMMM")</f>
        <v>enero</v>
      </c>
    </row>
    <row r="464" spans="2:10" x14ac:dyDescent="0.3">
      <c r="B464" s="6"/>
      <c r="C464" s="7"/>
      <c r="F464" s="8"/>
      <c r="G464" s="15"/>
      <c r="H464" s="43">
        <f>Tabla_Recibidas[[#This Row],[BASE IMPONIBLE]]*Tabla_Recibidas[[#This Row],[%]]</f>
        <v>0</v>
      </c>
      <c r="I464" s="13">
        <f>Tabla_Recibidas[[#This Row],[BASE IMPONIBLE]]+Tabla_Recibidas[[#This Row],[CUOTA IVA]]</f>
        <v>0</v>
      </c>
      <c r="J464" s="34" t="str">
        <f>TEXT(Tabla_Emitidas[[#This Row],[FECHA]],"MMMM")</f>
        <v>enero</v>
      </c>
    </row>
    <row r="465" spans="2:10" x14ac:dyDescent="0.3">
      <c r="B465" s="6"/>
      <c r="C465" s="7"/>
      <c r="F465" s="8"/>
      <c r="G465" s="15"/>
      <c r="H465" s="43">
        <f>Tabla_Recibidas[[#This Row],[BASE IMPONIBLE]]*Tabla_Recibidas[[#This Row],[%]]</f>
        <v>0</v>
      </c>
      <c r="I465" s="13">
        <f>Tabla_Recibidas[[#This Row],[BASE IMPONIBLE]]+Tabla_Recibidas[[#This Row],[CUOTA IVA]]</f>
        <v>0</v>
      </c>
      <c r="J465" s="34" t="str">
        <f>TEXT(Tabla_Emitidas[[#This Row],[FECHA]],"MMMM")</f>
        <v>enero</v>
      </c>
    </row>
    <row r="466" spans="2:10" x14ac:dyDescent="0.3">
      <c r="B466" s="6"/>
      <c r="C466" s="7"/>
      <c r="F466" s="8"/>
      <c r="G466" s="15"/>
      <c r="H466" s="43">
        <f>Tabla_Recibidas[[#This Row],[BASE IMPONIBLE]]*Tabla_Recibidas[[#This Row],[%]]</f>
        <v>0</v>
      </c>
      <c r="I466" s="13">
        <f>Tabla_Recibidas[[#This Row],[BASE IMPONIBLE]]+Tabla_Recibidas[[#This Row],[CUOTA IVA]]</f>
        <v>0</v>
      </c>
      <c r="J466" s="34" t="str">
        <f>TEXT(Tabla_Emitidas[[#This Row],[FECHA]],"MMMM")</f>
        <v>enero</v>
      </c>
    </row>
    <row r="467" spans="2:10" x14ac:dyDescent="0.3">
      <c r="B467" s="6"/>
      <c r="C467" s="7"/>
      <c r="F467" s="8"/>
      <c r="G467" s="15"/>
      <c r="H467" s="43">
        <f>Tabla_Recibidas[[#This Row],[BASE IMPONIBLE]]*Tabla_Recibidas[[#This Row],[%]]</f>
        <v>0</v>
      </c>
      <c r="I467" s="13">
        <f>Tabla_Recibidas[[#This Row],[BASE IMPONIBLE]]+Tabla_Recibidas[[#This Row],[CUOTA IVA]]</f>
        <v>0</v>
      </c>
      <c r="J467" s="34" t="str">
        <f>TEXT(Tabla_Emitidas[[#This Row],[FECHA]],"MMMM")</f>
        <v>enero</v>
      </c>
    </row>
    <row r="468" spans="2:10" x14ac:dyDescent="0.3">
      <c r="B468" s="6"/>
      <c r="C468" s="7"/>
      <c r="F468" s="8"/>
      <c r="G468" s="15"/>
      <c r="H468" s="43">
        <f>Tabla_Recibidas[[#This Row],[BASE IMPONIBLE]]*Tabla_Recibidas[[#This Row],[%]]</f>
        <v>0</v>
      </c>
      <c r="I468" s="13">
        <f>Tabla_Recibidas[[#This Row],[BASE IMPONIBLE]]+Tabla_Recibidas[[#This Row],[CUOTA IVA]]</f>
        <v>0</v>
      </c>
      <c r="J468" s="34" t="str">
        <f>TEXT(Tabla_Emitidas[[#This Row],[FECHA]],"MMMM")</f>
        <v>enero</v>
      </c>
    </row>
    <row r="469" spans="2:10" x14ac:dyDescent="0.3">
      <c r="B469" s="6"/>
      <c r="C469" s="7"/>
      <c r="F469" s="8"/>
      <c r="G469" s="15"/>
      <c r="H469" s="43">
        <f>Tabla_Recibidas[[#This Row],[BASE IMPONIBLE]]*Tabla_Recibidas[[#This Row],[%]]</f>
        <v>0</v>
      </c>
      <c r="I469" s="13">
        <f>Tabla_Recibidas[[#This Row],[BASE IMPONIBLE]]+Tabla_Recibidas[[#This Row],[CUOTA IVA]]</f>
        <v>0</v>
      </c>
      <c r="J469" s="34" t="str">
        <f>TEXT(Tabla_Emitidas[[#This Row],[FECHA]],"MMMM")</f>
        <v>enero</v>
      </c>
    </row>
    <row r="470" spans="2:10" x14ac:dyDescent="0.3">
      <c r="B470" s="6"/>
      <c r="C470" s="7"/>
      <c r="F470" s="8"/>
      <c r="G470" s="15"/>
      <c r="H470" s="43">
        <f>Tabla_Recibidas[[#This Row],[BASE IMPONIBLE]]*Tabla_Recibidas[[#This Row],[%]]</f>
        <v>0</v>
      </c>
      <c r="I470" s="13">
        <f>Tabla_Recibidas[[#This Row],[BASE IMPONIBLE]]+Tabla_Recibidas[[#This Row],[CUOTA IVA]]</f>
        <v>0</v>
      </c>
      <c r="J470" s="34" t="str">
        <f>TEXT(Tabla_Emitidas[[#This Row],[FECHA]],"MMMM")</f>
        <v>enero</v>
      </c>
    </row>
    <row r="471" spans="2:10" x14ac:dyDescent="0.3">
      <c r="B471" s="6"/>
      <c r="C471" s="7"/>
      <c r="F471" s="8"/>
      <c r="G471" s="15"/>
      <c r="H471" s="43">
        <f>Tabla_Recibidas[[#This Row],[BASE IMPONIBLE]]*Tabla_Recibidas[[#This Row],[%]]</f>
        <v>0</v>
      </c>
      <c r="I471" s="13">
        <f>Tabla_Recibidas[[#This Row],[BASE IMPONIBLE]]+Tabla_Recibidas[[#This Row],[CUOTA IVA]]</f>
        <v>0</v>
      </c>
      <c r="J471" s="34" t="str">
        <f>TEXT(Tabla_Emitidas[[#This Row],[FECHA]],"MMMM")</f>
        <v>enero</v>
      </c>
    </row>
    <row r="472" spans="2:10" x14ac:dyDescent="0.3">
      <c r="B472" s="6"/>
      <c r="C472" s="7"/>
      <c r="F472" s="8"/>
      <c r="G472" s="15"/>
      <c r="H472" s="43">
        <f>Tabla_Recibidas[[#This Row],[BASE IMPONIBLE]]*Tabla_Recibidas[[#This Row],[%]]</f>
        <v>0</v>
      </c>
      <c r="I472" s="13">
        <f>Tabla_Recibidas[[#This Row],[BASE IMPONIBLE]]+Tabla_Recibidas[[#This Row],[CUOTA IVA]]</f>
        <v>0</v>
      </c>
      <c r="J472" s="34" t="str">
        <f>TEXT(Tabla_Emitidas[[#This Row],[FECHA]],"MMMM")</f>
        <v>enero</v>
      </c>
    </row>
    <row r="473" spans="2:10" x14ac:dyDescent="0.3">
      <c r="B473" s="6"/>
      <c r="C473" s="7"/>
      <c r="F473" s="8"/>
      <c r="G473" s="15"/>
      <c r="H473" s="43">
        <f>Tabla_Recibidas[[#This Row],[BASE IMPONIBLE]]*Tabla_Recibidas[[#This Row],[%]]</f>
        <v>0</v>
      </c>
      <c r="I473" s="13">
        <f>Tabla_Recibidas[[#This Row],[BASE IMPONIBLE]]+Tabla_Recibidas[[#This Row],[CUOTA IVA]]</f>
        <v>0</v>
      </c>
      <c r="J473" s="34" t="str">
        <f>TEXT(Tabla_Emitidas[[#This Row],[FECHA]],"MMMM")</f>
        <v>enero</v>
      </c>
    </row>
    <row r="474" spans="2:10" x14ac:dyDescent="0.3">
      <c r="B474" s="6"/>
      <c r="C474" s="7"/>
      <c r="F474" s="8"/>
      <c r="G474" s="15"/>
      <c r="H474" s="43">
        <f>Tabla_Recibidas[[#This Row],[BASE IMPONIBLE]]*Tabla_Recibidas[[#This Row],[%]]</f>
        <v>0</v>
      </c>
      <c r="I474" s="13">
        <f>Tabla_Recibidas[[#This Row],[BASE IMPONIBLE]]+Tabla_Recibidas[[#This Row],[CUOTA IVA]]</f>
        <v>0</v>
      </c>
      <c r="J474" s="34" t="str">
        <f>TEXT(Tabla_Emitidas[[#This Row],[FECHA]],"MMMM")</f>
        <v>enero</v>
      </c>
    </row>
    <row r="475" spans="2:10" x14ac:dyDescent="0.3">
      <c r="B475" s="6"/>
      <c r="C475" s="7"/>
      <c r="F475" s="8"/>
      <c r="G475" s="15"/>
      <c r="H475" s="43">
        <f>Tabla_Recibidas[[#This Row],[BASE IMPONIBLE]]*Tabla_Recibidas[[#This Row],[%]]</f>
        <v>0</v>
      </c>
      <c r="I475" s="13">
        <f>Tabla_Recibidas[[#This Row],[BASE IMPONIBLE]]+Tabla_Recibidas[[#This Row],[CUOTA IVA]]</f>
        <v>0</v>
      </c>
      <c r="J475" s="34" t="str">
        <f>TEXT(Tabla_Emitidas[[#This Row],[FECHA]],"MMMM")</f>
        <v>enero</v>
      </c>
    </row>
    <row r="476" spans="2:10" x14ac:dyDescent="0.3">
      <c r="B476" s="6"/>
      <c r="C476" s="7"/>
      <c r="F476" s="8"/>
      <c r="G476" s="15"/>
      <c r="H476" s="43">
        <f>Tabla_Recibidas[[#This Row],[BASE IMPONIBLE]]*Tabla_Recibidas[[#This Row],[%]]</f>
        <v>0</v>
      </c>
      <c r="I476" s="13">
        <f>Tabla_Recibidas[[#This Row],[BASE IMPONIBLE]]+Tabla_Recibidas[[#This Row],[CUOTA IVA]]</f>
        <v>0</v>
      </c>
      <c r="J476" s="34" t="str">
        <f>TEXT(Tabla_Emitidas[[#This Row],[FECHA]],"MMMM")</f>
        <v>enero</v>
      </c>
    </row>
    <row r="477" spans="2:10" x14ac:dyDescent="0.3">
      <c r="B477" s="6"/>
      <c r="C477" s="7"/>
      <c r="F477" s="8"/>
      <c r="G477" s="15"/>
      <c r="H477" s="43">
        <f>Tabla_Recibidas[[#This Row],[BASE IMPONIBLE]]*Tabla_Recibidas[[#This Row],[%]]</f>
        <v>0</v>
      </c>
      <c r="I477" s="13">
        <f>Tabla_Recibidas[[#This Row],[BASE IMPONIBLE]]+Tabla_Recibidas[[#This Row],[CUOTA IVA]]</f>
        <v>0</v>
      </c>
      <c r="J477" s="34" t="str">
        <f>TEXT(Tabla_Emitidas[[#This Row],[FECHA]],"MMMM")</f>
        <v>enero</v>
      </c>
    </row>
    <row r="478" spans="2:10" x14ac:dyDescent="0.3">
      <c r="B478" s="6"/>
      <c r="C478" s="7"/>
      <c r="F478" s="8"/>
      <c r="G478" s="15"/>
      <c r="H478" s="43">
        <f>Tabla_Recibidas[[#This Row],[BASE IMPONIBLE]]*Tabla_Recibidas[[#This Row],[%]]</f>
        <v>0</v>
      </c>
      <c r="I478" s="13">
        <f>Tabla_Recibidas[[#This Row],[BASE IMPONIBLE]]+Tabla_Recibidas[[#This Row],[CUOTA IVA]]</f>
        <v>0</v>
      </c>
      <c r="J478" s="34" t="str">
        <f>TEXT(Tabla_Emitidas[[#This Row],[FECHA]],"MMMM")</f>
        <v>enero</v>
      </c>
    </row>
    <row r="479" spans="2:10" x14ac:dyDescent="0.3">
      <c r="B479" s="6"/>
      <c r="C479" s="7"/>
      <c r="F479" s="8"/>
      <c r="G479" s="15"/>
      <c r="H479" s="43">
        <f>Tabla_Recibidas[[#This Row],[BASE IMPONIBLE]]*Tabla_Recibidas[[#This Row],[%]]</f>
        <v>0</v>
      </c>
      <c r="I479" s="13">
        <f>Tabla_Recibidas[[#This Row],[BASE IMPONIBLE]]+Tabla_Recibidas[[#This Row],[CUOTA IVA]]</f>
        <v>0</v>
      </c>
      <c r="J479" s="34" t="str">
        <f>TEXT(Tabla_Emitidas[[#This Row],[FECHA]],"MMMM")</f>
        <v>enero</v>
      </c>
    </row>
    <row r="480" spans="2:10" x14ac:dyDescent="0.3">
      <c r="B480" s="6"/>
      <c r="C480" s="7"/>
      <c r="F480" s="8"/>
      <c r="G480" s="15"/>
      <c r="H480" s="43">
        <f>Tabla_Recibidas[[#This Row],[BASE IMPONIBLE]]*Tabla_Recibidas[[#This Row],[%]]</f>
        <v>0</v>
      </c>
      <c r="I480" s="13">
        <f>Tabla_Recibidas[[#This Row],[BASE IMPONIBLE]]+Tabla_Recibidas[[#This Row],[CUOTA IVA]]</f>
        <v>0</v>
      </c>
      <c r="J480" s="34" t="str">
        <f>TEXT(Tabla_Emitidas[[#This Row],[FECHA]],"MMMM")</f>
        <v>enero</v>
      </c>
    </row>
    <row r="481" spans="2:10" x14ac:dyDescent="0.3">
      <c r="B481" s="6"/>
      <c r="C481" s="7"/>
      <c r="F481" s="8"/>
      <c r="G481" s="15"/>
      <c r="H481" s="43">
        <f>Tabla_Recibidas[[#This Row],[BASE IMPONIBLE]]*Tabla_Recibidas[[#This Row],[%]]</f>
        <v>0</v>
      </c>
      <c r="I481" s="13">
        <f>Tabla_Recibidas[[#This Row],[BASE IMPONIBLE]]+Tabla_Recibidas[[#This Row],[CUOTA IVA]]</f>
        <v>0</v>
      </c>
      <c r="J481" s="34" t="str">
        <f>TEXT(Tabla_Emitidas[[#This Row],[FECHA]],"MMMM")</f>
        <v>enero</v>
      </c>
    </row>
    <row r="482" spans="2:10" x14ac:dyDescent="0.3">
      <c r="B482" s="6"/>
      <c r="C482" s="7"/>
      <c r="F482" s="8"/>
      <c r="G482" s="15"/>
      <c r="H482" s="43">
        <f>Tabla_Recibidas[[#This Row],[BASE IMPONIBLE]]*Tabla_Recibidas[[#This Row],[%]]</f>
        <v>0</v>
      </c>
      <c r="I482" s="13">
        <f>Tabla_Recibidas[[#This Row],[BASE IMPONIBLE]]+Tabla_Recibidas[[#This Row],[CUOTA IVA]]</f>
        <v>0</v>
      </c>
      <c r="J482" s="34" t="str">
        <f>TEXT(Tabla_Emitidas[[#This Row],[FECHA]],"MMMM")</f>
        <v>enero</v>
      </c>
    </row>
    <row r="483" spans="2:10" x14ac:dyDescent="0.3">
      <c r="B483" s="6"/>
      <c r="C483" s="7"/>
      <c r="F483" s="8"/>
      <c r="G483" s="15"/>
      <c r="H483" s="43">
        <f>Tabla_Recibidas[[#This Row],[BASE IMPONIBLE]]*Tabla_Recibidas[[#This Row],[%]]</f>
        <v>0</v>
      </c>
      <c r="I483" s="13">
        <f>Tabla_Recibidas[[#This Row],[BASE IMPONIBLE]]+Tabla_Recibidas[[#This Row],[CUOTA IVA]]</f>
        <v>0</v>
      </c>
      <c r="J483" s="34" t="str">
        <f>TEXT(Tabla_Emitidas[[#This Row],[FECHA]],"MMMM")</f>
        <v>enero</v>
      </c>
    </row>
    <row r="484" spans="2:10" x14ac:dyDescent="0.3">
      <c r="B484" s="6"/>
      <c r="C484" s="7"/>
      <c r="F484" s="8"/>
      <c r="G484" s="15"/>
      <c r="H484" s="43">
        <f>Tabla_Recibidas[[#This Row],[BASE IMPONIBLE]]*Tabla_Recibidas[[#This Row],[%]]</f>
        <v>0</v>
      </c>
      <c r="I484" s="13">
        <f>Tabla_Recibidas[[#This Row],[BASE IMPONIBLE]]+Tabla_Recibidas[[#This Row],[CUOTA IVA]]</f>
        <v>0</v>
      </c>
      <c r="J484" s="34" t="str">
        <f>TEXT(Tabla_Emitidas[[#This Row],[FECHA]],"MMMM")</f>
        <v>enero</v>
      </c>
    </row>
    <row r="485" spans="2:10" x14ac:dyDescent="0.3">
      <c r="B485" s="6"/>
      <c r="C485" s="7"/>
      <c r="F485" s="8"/>
      <c r="G485" s="15"/>
      <c r="H485" s="43">
        <f>Tabla_Recibidas[[#This Row],[BASE IMPONIBLE]]*Tabla_Recibidas[[#This Row],[%]]</f>
        <v>0</v>
      </c>
      <c r="I485" s="13">
        <f>Tabla_Recibidas[[#This Row],[BASE IMPONIBLE]]+Tabla_Recibidas[[#This Row],[CUOTA IVA]]</f>
        <v>0</v>
      </c>
      <c r="J485" s="34" t="str">
        <f>TEXT(Tabla_Emitidas[[#This Row],[FECHA]],"MMMM")</f>
        <v>enero</v>
      </c>
    </row>
    <row r="486" spans="2:10" x14ac:dyDescent="0.3">
      <c r="B486" s="6"/>
      <c r="C486" s="7"/>
      <c r="F486" s="8"/>
      <c r="G486" s="15"/>
      <c r="H486" s="43">
        <f>Tabla_Recibidas[[#This Row],[BASE IMPONIBLE]]*Tabla_Recibidas[[#This Row],[%]]</f>
        <v>0</v>
      </c>
      <c r="I486" s="13">
        <f>Tabla_Recibidas[[#This Row],[BASE IMPONIBLE]]+Tabla_Recibidas[[#This Row],[CUOTA IVA]]</f>
        <v>0</v>
      </c>
      <c r="J486" s="34" t="str">
        <f>TEXT(Tabla_Emitidas[[#This Row],[FECHA]],"MMMM")</f>
        <v>enero</v>
      </c>
    </row>
    <row r="487" spans="2:10" x14ac:dyDescent="0.3">
      <c r="B487" s="6"/>
      <c r="C487" s="7"/>
      <c r="F487" s="8"/>
      <c r="G487" s="15"/>
      <c r="H487" s="43">
        <f>Tabla_Recibidas[[#This Row],[BASE IMPONIBLE]]*Tabla_Recibidas[[#This Row],[%]]</f>
        <v>0</v>
      </c>
      <c r="I487" s="13">
        <f>Tabla_Recibidas[[#This Row],[BASE IMPONIBLE]]+Tabla_Recibidas[[#This Row],[CUOTA IVA]]</f>
        <v>0</v>
      </c>
      <c r="J487" s="34" t="str">
        <f>TEXT(Tabla_Emitidas[[#This Row],[FECHA]],"MMMM")</f>
        <v>enero</v>
      </c>
    </row>
    <row r="488" spans="2:10" x14ac:dyDescent="0.3">
      <c r="B488" s="6"/>
      <c r="C488" s="7"/>
      <c r="F488" s="8"/>
      <c r="G488" s="15"/>
      <c r="H488" s="43">
        <f>Tabla_Recibidas[[#This Row],[BASE IMPONIBLE]]*Tabla_Recibidas[[#This Row],[%]]</f>
        <v>0</v>
      </c>
      <c r="I488" s="13">
        <f>Tabla_Recibidas[[#This Row],[BASE IMPONIBLE]]+Tabla_Recibidas[[#This Row],[CUOTA IVA]]</f>
        <v>0</v>
      </c>
      <c r="J488" s="34" t="str">
        <f>TEXT(Tabla_Emitidas[[#This Row],[FECHA]],"MMMM")</f>
        <v>enero</v>
      </c>
    </row>
    <row r="489" spans="2:10" x14ac:dyDescent="0.3">
      <c r="B489" s="6"/>
      <c r="C489" s="7"/>
      <c r="F489" s="8"/>
      <c r="G489" s="15"/>
      <c r="H489" s="43">
        <f>Tabla_Recibidas[[#This Row],[BASE IMPONIBLE]]*Tabla_Recibidas[[#This Row],[%]]</f>
        <v>0</v>
      </c>
      <c r="I489" s="13">
        <f>Tabla_Recibidas[[#This Row],[BASE IMPONIBLE]]+Tabla_Recibidas[[#This Row],[CUOTA IVA]]</f>
        <v>0</v>
      </c>
      <c r="J489" s="34" t="str">
        <f>TEXT(Tabla_Emitidas[[#This Row],[FECHA]],"MMMM")</f>
        <v>enero</v>
      </c>
    </row>
    <row r="490" spans="2:10" x14ac:dyDescent="0.3">
      <c r="B490" s="6"/>
      <c r="C490" s="7"/>
      <c r="F490" s="8"/>
      <c r="G490" s="15"/>
      <c r="H490" s="43">
        <f>Tabla_Recibidas[[#This Row],[BASE IMPONIBLE]]*Tabla_Recibidas[[#This Row],[%]]</f>
        <v>0</v>
      </c>
      <c r="I490" s="13">
        <f>Tabla_Recibidas[[#This Row],[BASE IMPONIBLE]]+Tabla_Recibidas[[#This Row],[CUOTA IVA]]</f>
        <v>0</v>
      </c>
      <c r="J490" s="34" t="str">
        <f>TEXT(Tabla_Emitidas[[#This Row],[FECHA]],"MMMM")</f>
        <v>enero</v>
      </c>
    </row>
    <row r="491" spans="2:10" x14ac:dyDescent="0.3">
      <c r="B491" s="6"/>
      <c r="C491" s="7"/>
      <c r="F491" s="8"/>
      <c r="G491" s="15"/>
      <c r="H491" s="43">
        <f>Tabla_Recibidas[[#This Row],[BASE IMPONIBLE]]*Tabla_Recibidas[[#This Row],[%]]</f>
        <v>0</v>
      </c>
      <c r="I491" s="13">
        <f>Tabla_Recibidas[[#This Row],[BASE IMPONIBLE]]+Tabla_Recibidas[[#This Row],[CUOTA IVA]]</f>
        <v>0</v>
      </c>
      <c r="J491" s="34" t="str">
        <f>TEXT(Tabla_Emitidas[[#This Row],[FECHA]],"MMMM")</f>
        <v>enero</v>
      </c>
    </row>
    <row r="492" spans="2:10" x14ac:dyDescent="0.3">
      <c r="B492" s="6"/>
      <c r="C492" s="7"/>
      <c r="F492" s="8"/>
      <c r="G492" s="15"/>
      <c r="H492" s="43">
        <f>Tabla_Recibidas[[#This Row],[BASE IMPONIBLE]]*Tabla_Recibidas[[#This Row],[%]]</f>
        <v>0</v>
      </c>
      <c r="I492" s="13">
        <f>Tabla_Recibidas[[#This Row],[BASE IMPONIBLE]]+Tabla_Recibidas[[#This Row],[CUOTA IVA]]</f>
        <v>0</v>
      </c>
      <c r="J492" s="34" t="str">
        <f>TEXT(Tabla_Emitidas[[#This Row],[FECHA]],"MMMM")</f>
        <v>enero</v>
      </c>
    </row>
    <row r="493" spans="2:10" x14ac:dyDescent="0.3">
      <c r="B493" s="6"/>
      <c r="C493" s="7"/>
      <c r="F493" s="8"/>
      <c r="G493" s="15"/>
      <c r="H493" s="43">
        <f>Tabla_Recibidas[[#This Row],[BASE IMPONIBLE]]*Tabla_Recibidas[[#This Row],[%]]</f>
        <v>0</v>
      </c>
      <c r="I493" s="13">
        <f>Tabla_Recibidas[[#This Row],[BASE IMPONIBLE]]+Tabla_Recibidas[[#This Row],[CUOTA IVA]]</f>
        <v>0</v>
      </c>
      <c r="J493" s="34" t="str">
        <f>TEXT(Tabla_Emitidas[[#This Row],[FECHA]],"MMMM")</f>
        <v>enero</v>
      </c>
    </row>
    <row r="494" spans="2:10" x14ac:dyDescent="0.3">
      <c r="B494" s="6"/>
      <c r="C494" s="7"/>
      <c r="F494" s="8"/>
      <c r="G494" s="15"/>
      <c r="H494" s="43">
        <f>Tabla_Recibidas[[#This Row],[BASE IMPONIBLE]]*Tabla_Recibidas[[#This Row],[%]]</f>
        <v>0</v>
      </c>
      <c r="I494" s="13">
        <f>Tabla_Recibidas[[#This Row],[BASE IMPONIBLE]]+Tabla_Recibidas[[#This Row],[CUOTA IVA]]</f>
        <v>0</v>
      </c>
      <c r="J494" s="34" t="str">
        <f>TEXT(Tabla_Emitidas[[#This Row],[FECHA]],"MMMM")</f>
        <v>enero</v>
      </c>
    </row>
    <row r="495" spans="2:10" x14ac:dyDescent="0.3">
      <c r="B495" s="6"/>
      <c r="C495" s="7"/>
      <c r="F495" s="8"/>
      <c r="G495" s="15"/>
      <c r="H495" s="43">
        <f>Tabla_Recibidas[[#This Row],[BASE IMPONIBLE]]*Tabla_Recibidas[[#This Row],[%]]</f>
        <v>0</v>
      </c>
      <c r="I495" s="13">
        <f>Tabla_Recibidas[[#This Row],[BASE IMPONIBLE]]+Tabla_Recibidas[[#This Row],[CUOTA IVA]]</f>
        <v>0</v>
      </c>
      <c r="J495" s="34" t="str">
        <f>TEXT(Tabla_Emitidas[[#This Row],[FECHA]],"MMMM")</f>
        <v>enero</v>
      </c>
    </row>
    <row r="496" spans="2:10" x14ac:dyDescent="0.3">
      <c r="B496" s="6"/>
      <c r="C496" s="7"/>
      <c r="F496" s="8"/>
      <c r="G496" s="15"/>
      <c r="H496" s="43">
        <f>Tabla_Recibidas[[#This Row],[BASE IMPONIBLE]]*Tabla_Recibidas[[#This Row],[%]]</f>
        <v>0</v>
      </c>
      <c r="I496" s="13">
        <f>Tabla_Recibidas[[#This Row],[BASE IMPONIBLE]]+Tabla_Recibidas[[#This Row],[CUOTA IVA]]</f>
        <v>0</v>
      </c>
      <c r="J496" s="34" t="str">
        <f>TEXT(Tabla_Emitidas[[#This Row],[FECHA]],"MMMM")</f>
        <v>enero</v>
      </c>
    </row>
    <row r="497" spans="2:10" x14ac:dyDescent="0.3">
      <c r="B497" s="6"/>
      <c r="C497" s="7"/>
      <c r="F497" s="8"/>
      <c r="G497" s="15"/>
      <c r="H497" s="43">
        <f>Tabla_Recibidas[[#This Row],[BASE IMPONIBLE]]*Tabla_Recibidas[[#This Row],[%]]</f>
        <v>0</v>
      </c>
      <c r="I497" s="13">
        <f>Tabla_Recibidas[[#This Row],[BASE IMPONIBLE]]+Tabla_Recibidas[[#This Row],[CUOTA IVA]]</f>
        <v>0</v>
      </c>
      <c r="J497" s="34" t="str">
        <f>TEXT(Tabla_Emitidas[[#This Row],[FECHA]],"MMMM")</f>
        <v>enero</v>
      </c>
    </row>
    <row r="498" spans="2:10" x14ac:dyDescent="0.3">
      <c r="B498" s="6"/>
      <c r="C498" s="7"/>
      <c r="F498" s="8"/>
      <c r="G498" s="15"/>
      <c r="H498" s="43">
        <f>Tabla_Recibidas[[#This Row],[BASE IMPONIBLE]]*Tabla_Recibidas[[#This Row],[%]]</f>
        <v>0</v>
      </c>
      <c r="I498" s="13">
        <f>Tabla_Recibidas[[#This Row],[BASE IMPONIBLE]]+Tabla_Recibidas[[#This Row],[CUOTA IVA]]</f>
        <v>0</v>
      </c>
      <c r="J498" s="34" t="str">
        <f>TEXT(Tabla_Emitidas[[#This Row],[FECHA]],"MMMM")</f>
        <v>enero</v>
      </c>
    </row>
    <row r="499" spans="2:10" x14ac:dyDescent="0.3">
      <c r="B499" s="6"/>
      <c r="C499" s="7"/>
      <c r="F499" s="8"/>
      <c r="G499" s="15"/>
      <c r="H499" s="43">
        <f>Tabla_Recibidas[[#This Row],[BASE IMPONIBLE]]*Tabla_Recibidas[[#This Row],[%]]</f>
        <v>0</v>
      </c>
      <c r="I499" s="13">
        <f>Tabla_Recibidas[[#This Row],[BASE IMPONIBLE]]+Tabla_Recibidas[[#This Row],[CUOTA IVA]]</f>
        <v>0</v>
      </c>
      <c r="J499" s="34" t="str">
        <f>TEXT(Tabla_Emitidas[[#This Row],[FECHA]],"MMMM")</f>
        <v>enero</v>
      </c>
    </row>
    <row r="500" spans="2:10" x14ac:dyDescent="0.3">
      <c r="B500" s="6"/>
      <c r="C500" s="7"/>
      <c r="F500" s="8"/>
      <c r="G500" s="15"/>
      <c r="H500" s="43">
        <f>Tabla_Recibidas[[#This Row],[BASE IMPONIBLE]]*Tabla_Recibidas[[#This Row],[%]]</f>
        <v>0</v>
      </c>
      <c r="I500" s="13">
        <f>Tabla_Recibidas[[#This Row],[BASE IMPONIBLE]]+Tabla_Recibidas[[#This Row],[CUOTA IVA]]</f>
        <v>0</v>
      </c>
      <c r="J500" s="34" t="str">
        <f>TEXT(Tabla_Emitidas[[#This Row],[FECHA]],"MMMM")</f>
        <v>enero</v>
      </c>
    </row>
    <row r="501" spans="2:10" x14ac:dyDescent="0.3">
      <c r="B501" s="6"/>
      <c r="C501" s="7"/>
      <c r="F501" s="8"/>
      <c r="G501" s="15"/>
      <c r="H501" s="43">
        <f>Tabla_Recibidas[[#This Row],[BASE IMPONIBLE]]*Tabla_Recibidas[[#This Row],[%]]</f>
        <v>0</v>
      </c>
      <c r="I501" s="13">
        <f>Tabla_Recibidas[[#This Row],[BASE IMPONIBLE]]+Tabla_Recibidas[[#This Row],[CUOTA IVA]]</f>
        <v>0</v>
      </c>
      <c r="J501" s="34" t="str">
        <f>TEXT(Tabla_Emitidas[[#This Row],[FECHA]],"MMMM")</f>
        <v>enero</v>
      </c>
    </row>
    <row r="502" spans="2:10" x14ac:dyDescent="0.3">
      <c r="B502" s="6"/>
      <c r="C502" s="7"/>
      <c r="F502" s="8"/>
      <c r="G502" s="15"/>
      <c r="H502" s="43">
        <f>Tabla_Recibidas[[#This Row],[BASE IMPONIBLE]]*Tabla_Recibidas[[#This Row],[%]]</f>
        <v>0</v>
      </c>
      <c r="I502" s="13">
        <f>Tabla_Recibidas[[#This Row],[BASE IMPONIBLE]]+Tabla_Recibidas[[#This Row],[CUOTA IVA]]</f>
        <v>0</v>
      </c>
      <c r="J502" s="34" t="str">
        <f>TEXT(Tabla_Emitidas[[#This Row],[FECHA]],"MMMM")</f>
        <v>enero</v>
      </c>
    </row>
    <row r="503" spans="2:10" x14ac:dyDescent="0.3">
      <c r="B503" s="6"/>
      <c r="C503" s="7"/>
      <c r="F503" s="8"/>
      <c r="G503" s="15"/>
      <c r="H503" s="43">
        <f>Tabla_Recibidas[[#This Row],[BASE IMPONIBLE]]*Tabla_Recibidas[[#This Row],[%]]</f>
        <v>0</v>
      </c>
      <c r="I503" s="13">
        <f>Tabla_Recibidas[[#This Row],[BASE IMPONIBLE]]+Tabla_Recibidas[[#This Row],[CUOTA IVA]]</f>
        <v>0</v>
      </c>
      <c r="J503" s="34" t="str">
        <f>TEXT(Tabla_Emitidas[[#This Row],[FECHA]],"MMMM")</f>
        <v>enero</v>
      </c>
    </row>
    <row r="504" spans="2:10" x14ac:dyDescent="0.3">
      <c r="B504" s="6"/>
      <c r="C504" s="7"/>
      <c r="F504" s="8"/>
      <c r="G504" s="15"/>
      <c r="H504" s="43">
        <f>Tabla_Recibidas[[#This Row],[BASE IMPONIBLE]]*Tabla_Recibidas[[#This Row],[%]]</f>
        <v>0</v>
      </c>
      <c r="I504" s="13">
        <f>Tabla_Recibidas[[#This Row],[BASE IMPONIBLE]]+Tabla_Recibidas[[#This Row],[CUOTA IVA]]</f>
        <v>0</v>
      </c>
      <c r="J504" s="34" t="str">
        <f>TEXT(Tabla_Emitidas[[#This Row],[FECHA]],"MMMM")</f>
        <v>enero</v>
      </c>
    </row>
    <row r="505" spans="2:10" x14ac:dyDescent="0.3">
      <c r="B505" s="6"/>
      <c r="C505" s="7"/>
      <c r="F505" s="8"/>
      <c r="G505" s="15"/>
      <c r="H505" s="43">
        <f>Tabla_Recibidas[[#This Row],[BASE IMPONIBLE]]*Tabla_Recibidas[[#This Row],[%]]</f>
        <v>0</v>
      </c>
      <c r="I505" s="13">
        <f>Tabla_Recibidas[[#This Row],[BASE IMPONIBLE]]+Tabla_Recibidas[[#This Row],[CUOTA IVA]]</f>
        <v>0</v>
      </c>
      <c r="J505" s="34" t="str">
        <f>TEXT(Tabla_Emitidas[[#This Row],[FECHA]],"MMMM")</f>
        <v>enero</v>
      </c>
    </row>
    <row r="506" spans="2:10" x14ac:dyDescent="0.3">
      <c r="B506" s="6"/>
      <c r="C506" s="7"/>
      <c r="F506" s="8"/>
      <c r="G506" s="15"/>
      <c r="H506" s="43">
        <f>Tabla_Recibidas[[#This Row],[BASE IMPONIBLE]]*Tabla_Recibidas[[#This Row],[%]]</f>
        <v>0</v>
      </c>
      <c r="I506" s="13">
        <f>Tabla_Recibidas[[#This Row],[BASE IMPONIBLE]]+Tabla_Recibidas[[#This Row],[CUOTA IVA]]</f>
        <v>0</v>
      </c>
      <c r="J506" s="34" t="str">
        <f>TEXT(Tabla_Emitidas[[#This Row],[FECHA]],"MMMM")</f>
        <v>enero</v>
      </c>
    </row>
    <row r="507" spans="2:10" x14ac:dyDescent="0.3">
      <c r="B507" s="6"/>
      <c r="C507" s="7"/>
      <c r="F507" s="8"/>
      <c r="G507" s="15"/>
      <c r="H507" s="43">
        <f>Tabla_Recibidas[[#This Row],[BASE IMPONIBLE]]*Tabla_Recibidas[[#This Row],[%]]</f>
        <v>0</v>
      </c>
      <c r="I507" s="13">
        <f>Tabla_Recibidas[[#This Row],[BASE IMPONIBLE]]+Tabla_Recibidas[[#This Row],[CUOTA IVA]]</f>
        <v>0</v>
      </c>
      <c r="J507" s="34" t="str">
        <f>TEXT(Tabla_Emitidas[[#This Row],[FECHA]],"MMMM")</f>
        <v>enero</v>
      </c>
    </row>
    <row r="508" spans="2:10" x14ac:dyDescent="0.3">
      <c r="B508" s="6"/>
      <c r="C508" s="7"/>
      <c r="F508" s="8"/>
      <c r="G508" s="15"/>
      <c r="H508" s="43">
        <f>Tabla_Recibidas[[#This Row],[BASE IMPONIBLE]]*Tabla_Recibidas[[#This Row],[%]]</f>
        <v>0</v>
      </c>
      <c r="I508" s="13">
        <f>Tabla_Recibidas[[#This Row],[BASE IMPONIBLE]]+Tabla_Recibidas[[#This Row],[CUOTA IVA]]</f>
        <v>0</v>
      </c>
      <c r="J508" s="34" t="str">
        <f>TEXT(Tabla_Emitidas[[#This Row],[FECHA]],"MMMM")</f>
        <v>enero</v>
      </c>
    </row>
    <row r="509" spans="2:10" x14ac:dyDescent="0.3">
      <c r="B509" s="6"/>
      <c r="C509" s="7"/>
      <c r="F509" s="8"/>
      <c r="G509" s="15"/>
      <c r="H509" s="43">
        <f>Tabla_Recibidas[[#This Row],[BASE IMPONIBLE]]*Tabla_Recibidas[[#This Row],[%]]</f>
        <v>0</v>
      </c>
      <c r="I509" s="13">
        <f>Tabla_Recibidas[[#This Row],[BASE IMPONIBLE]]+Tabla_Recibidas[[#This Row],[CUOTA IVA]]</f>
        <v>0</v>
      </c>
      <c r="J509" s="34" t="str">
        <f>TEXT(Tabla_Emitidas[[#This Row],[FECHA]],"MMMM")</f>
        <v>enero</v>
      </c>
    </row>
    <row r="510" spans="2:10" x14ac:dyDescent="0.3">
      <c r="B510" s="6"/>
      <c r="C510" s="7"/>
      <c r="F510" s="8"/>
      <c r="G510" s="15"/>
      <c r="H510" s="43">
        <f>Tabla_Recibidas[[#This Row],[BASE IMPONIBLE]]*Tabla_Recibidas[[#This Row],[%]]</f>
        <v>0</v>
      </c>
      <c r="I510" s="13">
        <f>Tabla_Recibidas[[#This Row],[BASE IMPONIBLE]]+Tabla_Recibidas[[#This Row],[CUOTA IVA]]</f>
        <v>0</v>
      </c>
      <c r="J510" s="34" t="str">
        <f>TEXT(Tabla_Emitidas[[#This Row],[FECHA]],"MMMM")</f>
        <v>enero</v>
      </c>
    </row>
    <row r="511" spans="2:10" x14ac:dyDescent="0.3">
      <c r="B511" s="6"/>
      <c r="C511" s="7"/>
      <c r="F511" s="8"/>
      <c r="G511" s="15"/>
      <c r="H511" s="43">
        <f>Tabla_Recibidas[[#This Row],[BASE IMPONIBLE]]*Tabla_Recibidas[[#This Row],[%]]</f>
        <v>0</v>
      </c>
      <c r="I511" s="13">
        <f>Tabla_Recibidas[[#This Row],[BASE IMPONIBLE]]+Tabla_Recibidas[[#This Row],[CUOTA IVA]]</f>
        <v>0</v>
      </c>
      <c r="J511" s="34" t="str">
        <f>TEXT(Tabla_Emitidas[[#This Row],[FECHA]],"MMMM")</f>
        <v>enero</v>
      </c>
    </row>
    <row r="512" spans="2:10" x14ac:dyDescent="0.3">
      <c r="B512" s="6"/>
      <c r="C512" s="7"/>
      <c r="F512" s="8"/>
      <c r="G512" s="15"/>
      <c r="H512" s="43">
        <f>Tabla_Recibidas[[#This Row],[BASE IMPONIBLE]]*Tabla_Recibidas[[#This Row],[%]]</f>
        <v>0</v>
      </c>
      <c r="I512" s="13">
        <f>Tabla_Recibidas[[#This Row],[BASE IMPONIBLE]]+Tabla_Recibidas[[#This Row],[CUOTA IVA]]</f>
        <v>0</v>
      </c>
      <c r="J512" s="34" t="str">
        <f>TEXT(Tabla_Emitidas[[#This Row],[FECHA]],"MMMM")</f>
        <v>enero</v>
      </c>
    </row>
    <row r="513" spans="2:10" x14ac:dyDescent="0.3">
      <c r="B513" s="6"/>
      <c r="C513" s="7"/>
      <c r="F513" s="8"/>
      <c r="G513" s="15"/>
      <c r="H513" s="43">
        <f>Tabla_Recibidas[[#This Row],[BASE IMPONIBLE]]*Tabla_Recibidas[[#This Row],[%]]</f>
        <v>0</v>
      </c>
      <c r="I513" s="13">
        <f>Tabla_Recibidas[[#This Row],[BASE IMPONIBLE]]+Tabla_Recibidas[[#This Row],[CUOTA IVA]]</f>
        <v>0</v>
      </c>
      <c r="J513" s="34" t="str">
        <f>TEXT(Tabla_Emitidas[[#This Row],[FECHA]],"MMMM")</f>
        <v>enero</v>
      </c>
    </row>
    <row r="514" spans="2:10" x14ac:dyDescent="0.3">
      <c r="B514" s="6"/>
      <c r="C514" s="7"/>
      <c r="F514" s="8"/>
      <c r="G514" s="15"/>
      <c r="H514" s="43">
        <f>Tabla_Recibidas[[#This Row],[BASE IMPONIBLE]]*Tabla_Recibidas[[#This Row],[%]]</f>
        <v>0</v>
      </c>
      <c r="I514" s="13">
        <f>Tabla_Recibidas[[#This Row],[BASE IMPONIBLE]]+Tabla_Recibidas[[#This Row],[CUOTA IVA]]</f>
        <v>0</v>
      </c>
      <c r="J514" s="34" t="str">
        <f>TEXT(Tabla_Emitidas[[#This Row],[FECHA]],"MMMM")</f>
        <v>enero</v>
      </c>
    </row>
    <row r="515" spans="2:10" x14ac:dyDescent="0.3">
      <c r="B515" s="6"/>
      <c r="C515" s="7"/>
      <c r="F515" s="8"/>
      <c r="G515" s="15"/>
      <c r="H515" s="43">
        <f>Tabla_Recibidas[[#This Row],[BASE IMPONIBLE]]*Tabla_Recibidas[[#This Row],[%]]</f>
        <v>0</v>
      </c>
      <c r="I515" s="13">
        <f>Tabla_Recibidas[[#This Row],[BASE IMPONIBLE]]+Tabla_Recibidas[[#This Row],[CUOTA IVA]]</f>
        <v>0</v>
      </c>
      <c r="J515" s="34" t="str">
        <f>TEXT(Tabla_Emitidas[[#This Row],[FECHA]],"MMMM")</f>
        <v>enero</v>
      </c>
    </row>
    <row r="516" spans="2:10" x14ac:dyDescent="0.3">
      <c r="B516" s="6"/>
      <c r="C516" s="7"/>
      <c r="F516" s="8"/>
      <c r="G516" s="15"/>
      <c r="H516" s="43">
        <f>Tabla_Recibidas[[#This Row],[BASE IMPONIBLE]]*Tabla_Recibidas[[#This Row],[%]]</f>
        <v>0</v>
      </c>
      <c r="I516" s="13">
        <f>Tabla_Recibidas[[#This Row],[BASE IMPONIBLE]]+Tabla_Recibidas[[#This Row],[CUOTA IVA]]</f>
        <v>0</v>
      </c>
      <c r="J516" s="34" t="str">
        <f>TEXT(Tabla_Emitidas[[#This Row],[FECHA]],"MMMM")</f>
        <v>enero</v>
      </c>
    </row>
    <row r="517" spans="2:10" x14ac:dyDescent="0.3">
      <c r="B517" s="6"/>
      <c r="C517" s="7"/>
      <c r="F517" s="8"/>
      <c r="G517" s="15"/>
      <c r="H517" s="43">
        <f>Tabla_Recibidas[[#This Row],[BASE IMPONIBLE]]*Tabla_Recibidas[[#This Row],[%]]</f>
        <v>0</v>
      </c>
      <c r="I517" s="13">
        <f>Tabla_Recibidas[[#This Row],[BASE IMPONIBLE]]+Tabla_Recibidas[[#This Row],[CUOTA IVA]]</f>
        <v>0</v>
      </c>
      <c r="J517" s="34" t="str">
        <f>TEXT(Tabla_Emitidas[[#This Row],[FECHA]],"MMMM")</f>
        <v>enero</v>
      </c>
    </row>
    <row r="518" spans="2:10" x14ac:dyDescent="0.3">
      <c r="B518" s="6"/>
      <c r="C518" s="7"/>
      <c r="F518" s="8"/>
      <c r="G518" s="15"/>
      <c r="H518" s="43">
        <f>Tabla_Recibidas[[#This Row],[BASE IMPONIBLE]]*Tabla_Recibidas[[#This Row],[%]]</f>
        <v>0</v>
      </c>
      <c r="I518" s="13">
        <f>Tabla_Recibidas[[#This Row],[BASE IMPONIBLE]]+Tabla_Recibidas[[#This Row],[CUOTA IVA]]</f>
        <v>0</v>
      </c>
      <c r="J518" s="34" t="str">
        <f>TEXT(Tabla_Emitidas[[#This Row],[FECHA]],"MMMM")</f>
        <v>enero</v>
      </c>
    </row>
    <row r="519" spans="2:10" x14ac:dyDescent="0.3">
      <c r="B519" s="6"/>
      <c r="C519" s="7"/>
      <c r="F519" s="8"/>
      <c r="G519" s="15"/>
      <c r="H519" s="43">
        <f>Tabla_Recibidas[[#This Row],[BASE IMPONIBLE]]*Tabla_Recibidas[[#This Row],[%]]</f>
        <v>0</v>
      </c>
      <c r="I519" s="13">
        <f>Tabla_Recibidas[[#This Row],[BASE IMPONIBLE]]+Tabla_Recibidas[[#This Row],[CUOTA IVA]]</f>
        <v>0</v>
      </c>
      <c r="J519" s="34" t="str">
        <f>TEXT(Tabla_Emitidas[[#This Row],[FECHA]],"MMMM")</f>
        <v>enero</v>
      </c>
    </row>
    <row r="520" spans="2:10" x14ac:dyDescent="0.3">
      <c r="B520" s="6"/>
      <c r="C520" s="7"/>
      <c r="F520" s="8"/>
      <c r="G520" s="15"/>
      <c r="H520" s="43">
        <f>Tabla_Recibidas[[#This Row],[BASE IMPONIBLE]]*Tabla_Recibidas[[#This Row],[%]]</f>
        <v>0</v>
      </c>
      <c r="I520" s="13">
        <f>Tabla_Recibidas[[#This Row],[BASE IMPONIBLE]]+Tabla_Recibidas[[#This Row],[CUOTA IVA]]</f>
        <v>0</v>
      </c>
      <c r="J520" s="34" t="str">
        <f>TEXT(Tabla_Emitidas[[#This Row],[FECHA]],"MMMM")</f>
        <v>enero</v>
      </c>
    </row>
    <row r="521" spans="2:10" x14ac:dyDescent="0.3">
      <c r="B521" s="6"/>
      <c r="C521" s="7"/>
      <c r="F521" s="8"/>
      <c r="G521" s="15"/>
      <c r="H521" s="43">
        <f>Tabla_Recibidas[[#This Row],[BASE IMPONIBLE]]*Tabla_Recibidas[[#This Row],[%]]</f>
        <v>0</v>
      </c>
      <c r="I521" s="13">
        <f>Tabla_Recibidas[[#This Row],[BASE IMPONIBLE]]+Tabla_Recibidas[[#This Row],[CUOTA IVA]]</f>
        <v>0</v>
      </c>
      <c r="J521" s="34" t="str">
        <f>TEXT(Tabla_Emitidas[[#This Row],[FECHA]],"MMMM")</f>
        <v>enero</v>
      </c>
    </row>
    <row r="522" spans="2:10" x14ac:dyDescent="0.3">
      <c r="B522" s="6"/>
      <c r="C522" s="7"/>
      <c r="F522" s="8"/>
      <c r="G522" s="15"/>
      <c r="H522" s="43">
        <f>Tabla_Recibidas[[#This Row],[BASE IMPONIBLE]]*Tabla_Recibidas[[#This Row],[%]]</f>
        <v>0</v>
      </c>
      <c r="I522" s="13">
        <f>Tabla_Recibidas[[#This Row],[BASE IMPONIBLE]]+Tabla_Recibidas[[#This Row],[CUOTA IVA]]</f>
        <v>0</v>
      </c>
      <c r="J522" s="34" t="str">
        <f>TEXT(Tabla_Emitidas[[#This Row],[FECHA]],"MMMM")</f>
        <v>enero</v>
      </c>
    </row>
    <row r="523" spans="2:10" x14ac:dyDescent="0.3">
      <c r="B523" s="6"/>
      <c r="C523" s="7"/>
      <c r="F523" s="8"/>
      <c r="G523" s="15"/>
      <c r="H523" s="43">
        <f>Tabla_Recibidas[[#This Row],[BASE IMPONIBLE]]*Tabla_Recibidas[[#This Row],[%]]</f>
        <v>0</v>
      </c>
      <c r="I523" s="13">
        <f>Tabla_Recibidas[[#This Row],[BASE IMPONIBLE]]+Tabla_Recibidas[[#This Row],[CUOTA IVA]]</f>
        <v>0</v>
      </c>
      <c r="J523" s="34" t="str">
        <f>TEXT(Tabla_Emitidas[[#This Row],[FECHA]],"MMMM")</f>
        <v>enero</v>
      </c>
    </row>
    <row r="524" spans="2:10" x14ac:dyDescent="0.3">
      <c r="B524" s="6"/>
      <c r="C524" s="7"/>
      <c r="F524" s="8"/>
      <c r="G524" s="15"/>
      <c r="H524" s="43">
        <f>Tabla_Recibidas[[#This Row],[BASE IMPONIBLE]]*Tabla_Recibidas[[#This Row],[%]]</f>
        <v>0</v>
      </c>
      <c r="I524" s="13">
        <f>Tabla_Recibidas[[#This Row],[BASE IMPONIBLE]]+Tabla_Recibidas[[#This Row],[CUOTA IVA]]</f>
        <v>0</v>
      </c>
      <c r="J524" s="34" t="str">
        <f>TEXT(Tabla_Emitidas[[#This Row],[FECHA]],"MMMM")</f>
        <v>enero</v>
      </c>
    </row>
    <row r="525" spans="2:10" x14ac:dyDescent="0.3">
      <c r="B525" s="6"/>
      <c r="C525" s="7"/>
      <c r="F525" s="8"/>
      <c r="G525" s="15"/>
      <c r="H525" s="43">
        <f>Tabla_Recibidas[[#This Row],[BASE IMPONIBLE]]*Tabla_Recibidas[[#This Row],[%]]</f>
        <v>0</v>
      </c>
      <c r="I525" s="13">
        <f>Tabla_Recibidas[[#This Row],[BASE IMPONIBLE]]+Tabla_Recibidas[[#This Row],[CUOTA IVA]]</f>
        <v>0</v>
      </c>
      <c r="J525" s="34" t="str">
        <f>TEXT(Tabla_Emitidas[[#This Row],[FECHA]],"MMMM")</f>
        <v>enero</v>
      </c>
    </row>
    <row r="526" spans="2:10" x14ac:dyDescent="0.3">
      <c r="B526" s="6"/>
      <c r="C526" s="7"/>
      <c r="F526" s="8"/>
      <c r="G526" s="15"/>
      <c r="H526" s="43">
        <f>Tabla_Recibidas[[#This Row],[BASE IMPONIBLE]]*Tabla_Recibidas[[#This Row],[%]]</f>
        <v>0</v>
      </c>
      <c r="I526" s="13">
        <f>Tabla_Recibidas[[#This Row],[BASE IMPONIBLE]]+Tabla_Recibidas[[#This Row],[CUOTA IVA]]</f>
        <v>0</v>
      </c>
      <c r="J526" s="34" t="str">
        <f>TEXT(Tabla_Emitidas[[#This Row],[FECHA]],"MMMM")</f>
        <v>enero</v>
      </c>
    </row>
    <row r="527" spans="2:10" x14ac:dyDescent="0.3">
      <c r="B527" s="6"/>
      <c r="C527" s="7"/>
      <c r="F527" s="8"/>
      <c r="G527" s="15"/>
      <c r="H527" s="43">
        <f>Tabla_Recibidas[[#This Row],[BASE IMPONIBLE]]*Tabla_Recibidas[[#This Row],[%]]</f>
        <v>0</v>
      </c>
      <c r="I527" s="13">
        <f>Tabla_Recibidas[[#This Row],[BASE IMPONIBLE]]+Tabla_Recibidas[[#This Row],[CUOTA IVA]]</f>
        <v>0</v>
      </c>
      <c r="J527" s="34" t="str">
        <f>TEXT(Tabla_Emitidas[[#This Row],[FECHA]],"MMMM")</f>
        <v>enero</v>
      </c>
    </row>
    <row r="528" spans="2:10" x14ac:dyDescent="0.3">
      <c r="B528" s="6"/>
      <c r="C528" s="7"/>
      <c r="F528" s="8"/>
      <c r="G528" s="15"/>
      <c r="H528" s="43">
        <f>Tabla_Recibidas[[#This Row],[BASE IMPONIBLE]]*Tabla_Recibidas[[#This Row],[%]]</f>
        <v>0</v>
      </c>
      <c r="I528" s="13">
        <f>Tabla_Recibidas[[#This Row],[BASE IMPONIBLE]]+Tabla_Recibidas[[#This Row],[CUOTA IVA]]</f>
        <v>0</v>
      </c>
      <c r="J528" s="34" t="str">
        <f>TEXT(Tabla_Emitidas[[#This Row],[FECHA]],"MMMM")</f>
        <v>enero</v>
      </c>
    </row>
    <row r="529" spans="2:10" x14ac:dyDescent="0.3">
      <c r="B529" s="6"/>
      <c r="C529" s="7"/>
      <c r="F529" s="8"/>
      <c r="G529" s="15"/>
      <c r="H529" s="43">
        <f>Tabla_Recibidas[[#This Row],[BASE IMPONIBLE]]*Tabla_Recibidas[[#This Row],[%]]</f>
        <v>0</v>
      </c>
      <c r="I529" s="13">
        <f>Tabla_Recibidas[[#This Row],[BASE IMPONIBLE]]+Tabla_Recibidas[[#This Row],[CUOTA IVA]]</f>
        <v>0</v>
      </c>
      <c r="J529" s="34" t="str">
        <f>TEXT(Tabla_Emitidas[[#This Row],[FECHA]],"MMMM")</f>
        <v>enero</v>
      </c>
    </row>
    <row r="530" spans="2:10" x14ac:dyDescent="0.3">
      <c r="B530" s="6"/>
      <c r="C530" s="7"/>
      <c r="F530" s="8"/>
      <c r="G530" s="15"/>
      <c r="H530" s="43">
        <f>Tabla_Recibidas[[#This Row],[BASE IMPONIBLE]]*Tabla_Recibidas[[#This Row],[%]]</f>
        <v>0</v>
      </c>
      <c r="I530" s="13">
        <f>Tabla_Recibidas[[#This Row],[BASE IMPONIBLE]]+Tabla_Recibidas[[#This Row],[CUOTA IVA]]</f>
        <v>0</v>
      </c>
      <c r="J530" s="34" t="str">
        <f>TEXT(Tabla_Emitidas[[#This Row],[FECHA]],"MMMM")</f>
        <v>enero</v>
      </c>
    </row>
    <row r="531" spans="2:10" x14ac:dyDescent="0.3">
      <c r="B531" s="6"/>
      <c r="C531" s="7"/>
      <c r="F531" s="8"/>
      <c r="G531" s="15"/>
      <c r="H531" s="43">
        <f>Tabla_Recibidas[[#This Row],[BASE IMPONIBLE]]*Tabla_Recibidas[[#This Row],[%]]</f>
        <v>0</v>
      </c>
      <c r="I531" s="13">
        <f>Tabla_Recibidas[[#This Row],[BASE IMPONIBLE]]+Tabla_Recibidas[[#This Row],[CUOTA IVA]]</f>
        <v>0</v>
      </c>
      <c r="J531" s="34" t="str">
        <f>TEXT(Tabla_Emitidas[[#This Row],[FECHA]],"MMMM")</f>
        <v>enero</v>
      </c>
    </row>
    <row r="532" spans="2:10" x14ac:dyDescent="0.3">
      <c r="B532" s="6"/>
      <c r="C532" s="7"/>
      <c r="F532" s="8"/>
      <c r="G532" s="15"/>
      <c r="H532" s="43">
        <f>Tabla_Recibidas[[#This Row],[BASE IMPONIBLE]]*Tabla_Recibidas[[#This Row],[%]]</f>
        <v>0</v>
      </c>
      <c r="I532" s="13">
        <f>Tabla_Recibidas[[#This Row],[BASE IMPONIBLE]]+Tabla_Recibidas[[#This Row],[CUOTA IVA]]</f>
        <v>0</v>
      </c>
      <c r="J532" s="34" t="str">
        <f>TEXT(Tabla_Emitidas[[#This Row],[FECHA]],"MMMM")</f>
        <v>enero</v>
      </c>
    </row>
    <row r="533" spans="2:10" x14ac:dyDescent="0.3">
      <c r="B533" s="6"/>
      <c r="C533" s="7"/>
      <c r="F533" s="8"/>
      <c r="G533" s="15"/>
      <c r="H533" s="43">
        <f>Tabla_Recibidas[[#This Row],[BASE IMPONIBLE]]*Tabla_Recibidas[[#This Row],[%]]</f>
        <v>0</v>
      </c>
      <c r="I533" s="13">
        <f>Tabla_Recibidas[[#This Row],[BASE IMPONIBLE]]+Tabla_Recibidas[[#This Row],[CUOTA IVA]]</f>
        <v>0</v>
      </c>
      <c r="J533" s="34" t="str">
        <f>TEXT(Tabla_Emitidas[[#This Row],[FECHA]],"MMMM")</f>
        <v>enero</v>
      </c>
    </row>
    <row r="534" spans="2:10" x14ac:dyDescent="0.3">
      <c r="B534" s="6"/>
      <c r="C534" s="7"/>
      <c r="F534" s="8"/>
      <c r="G534" s="15"/>
      <c r="H534" s="43">
        <f>Tabla_Recibidas[[#This Row],[BASE IMPONIBLE]]*Tabla_Recibidas[[#This Row],[%]]</f>
        <v>0</v>
      </c>
      <c r="I534" s="13">
        <f>Tabla_Recibidas[[#This Row],[BASE IMPONIBLE]]+Tabla_Recibidas[[#This Row],[CUOTA IVA]]</f>
        <v>0</v>
      </c>
      <c r="J534" s="34" t="str">
        <f>TEXT(Tabla_Emitidas[[#This Row],[FECHA]],"MMMM")</f>
        <v>enero</v>
      </c>
    </row>
    <row r="535" spans="2:10" x14ac:dyDescent="0.3">
      <c r="B535" s="6"/>
      <c r="C535" s="7"/>
      <c r="F535" s="8"/>
      <c r="G535" s="15"/>
      <c r="H535" s="43">
        <f>Tabla_Recibidas[[#This Row],[BASE IMPONIBLE]]*Tabla_Recibidas[[#This Row],[%]]</f>
        <v>0</v>
      </c>
      <c r="I535" s="13">
        <f>Tabla_Recibidas[[#This Row],[BASE IMPONIBLE]]+Tabla_Recibidas[[#This Row],[CUOTA IVA]]</f>
        <v>0</v>
      </c>
      <c r="J535" s="34" t="str">
        <f>TEXT(Tabla_Emitidas[[#This Row],[FECHA]],"MMMM")</f>
        <v>enero</v>
      </c>
    </row>
    <row r="536" spans="2:10" x14ac:dyDescent="0.3">
      <c r="B536" s="6"/>
      <c r="C536" s="7"/>
      <c r="F536" s="8"/>
      <c r="G536" s="15"/>
      <c r="H536" s="43">
        <f>Tabla_Recibidas[[#This Row],[BASE IMPONIBLE]]*Tabla_Recibidas[[#This Row],[%]]</f>
        <v>0</v>
      </c>
      <c r="I536" s="13">
        <f>Tabla_Recibidas[[#This Row],[BASE IMPONIBLE]]+Tabla_Recibidas[[#This Row],[CUOTA IVA]]</f>
        <v>0</v>
      </c>
      <c r="J536" s="34" t="str">
        <f>TEXT(Tabla_Emitidas[[#This Row],[FECHA]],"MMMM")</f>
        <v>enero</v>
      </c>
    </row>
    <row r="537" spans="2:10" x14ac:dyDescent="0.3">
      <c r="B537" s="6"/>
      <c r="C537" s="7"/>
      <c r="F537" s="8"/>
      <c r="G537" s="15"/>
      <c r="H537" s="43">
        <f>Tabla_Recibidas[[#This Row],[BASE IMPONIBLE]]*Tabla_Recibidas[[#This Row],[%]]</f>
        <v>0</v>
      </c>
      <c r="I537" s="13">
        <f>Tabla_Recibidas[[#This Row],[BASE IMPONIBLE]]+Tabla_Recibidas[[#This Row],[CUOTA IVA]]</f>
        <v>0</v>
      </c>
      <c r="J537" s="34" t="str">
        <f>TEXT(Tabla_Emitidas[[#This Row],[FECHA]],"MMMM")</f>
        <v>enero</v>
      </c>
    </row>
    <row r="538" spans="2:10" x14ac:dyDescent="0.3">
      <c r="B538" s="6"/>
      <c r="C538" s="7"/>
      <c r="F538" s="8"/>
      <c r="G538" s="15"/>
      <c r="H538" s="43">
        <f>Tabla_Recibidas[[#This Row],[BASE IMPONIBLE]]*Tabla_Recibidas[[#This Row],[%]]</f>
        <v>0</v>
      </c>
      <c r="I538" s="13">
        <f>Tabla_Recibidas[[#This Row],[BASE IMPONIBLE]]+Tabla_Recibidas[[#This Row],[CUOTA IVA]]</f>
        <v>0</v>
      </c>
      <c r="J538" s="34" t="str">
        <f>TEXT(Tabla_Emitidas[[#This Row],[FECHA]],"MMMM")</f>
        <v>enero</v>
      </c>
    </row>
    <row r="539" spans="2:10" x14ac:dyDescent="0.3">
      <c r="B539" s="6"/>
      <c r="C539" s="7"/>
      <c r="F539" s="8"/>
      <c r="G539" s="15"/>
      <c r="H539" s="43">
        <f>Tabla_Recibidas[[#This Row],[BASE IMPONIBLE]]*Tabla_Recibidas[[#This Row],[%]]</f>
        <v>0</v>
      </c>
      <c r="I539" s="13">
        <f>Tabla_Recibidas[[#This Row],[BASE IMPONIBLE]]+Tabla_Recibidas[[#This Row],[CUOTA IVA]]</f>
        <v>0</v>
      </c>
      <c r="J539" s="34" t="str">
        <f>TEXT(Tabla_Emitidas[[#This Row],[FECHA]],"MMMM")</f>
        <v>enero</v>
      </c>
    </row>
    <row r="540" spans="2:10" x14ac:dyDescent="0.3">
      <c r="B540" s="6"/>
      <c r="C540" s="7"/>
      <c r="F540" s="8"/>
      <c r="G540" s="15"/>
      <c r="H540" s="43">
        <f>Tabla_Recibidas[[#This Row],[BASE IMPONIBLE]]*Tabla_Recibidas[[#This Row],[%]]</f>
        <v>0</v>
      </c>
      <c r="I540" s="13">
        <f>Tabla_Recibidas[[#This Row],[BASE IMPONIBLE]]+Tabla_Recibidas[[#This Row],[CUOTA IVA]]</f>
        <v>0</v>
      </c>
      <c r="J540" s="34" t="str">
        <f>TEXT(Tabla_Emitidas[[#This Row],[FECHA]],"MMMM")</f>
        <v>enero</v>
      </c>
    </row>
    <row r="541" spans="2:10" x14ac:dyDescent="0.3">
      <c r="B541" s="6"/>
      <c r="C541" s="7"/>
      <c r="F541" s="8"/>
      <c r="G541" s="15"/>
      <c r="H541" s="43">
        <f>Tabla_Recibidas[[#This Row],[BASE IMPONIBLE]]*Tabla_Recibidas[[#This Row],[%]]</f>
        <v>0</v>
      </c>
      <c r="I541" s="13">
        <f>Tabla_Recibidas[[#This Row],[BASE IMPONIBLE]]+Tabla_Recibidas[[#This Row],[CUOTA IVA]]</f>
        <v>0</v>
      </c>
      <c r="J541" s="34" t="str">
        <f>TEXT(Tabla_Emitidas[[#This Row],[FECHA]],"MMMM")</f>
        <v>enero</v>
      </c>
    </row>
    <row r="542" spans="2:10" x14ac:dyDescent="0.3">
      <c r="B542" s="6"/>
      <c r="C542" s="7"/>
      <c r="F542" s="8"/>
      <c r="G542" s="15"/>
      <c r="H542" s="43">
        <f>Tabla_Recibidas[[#This Row],[BASE IMPONIBLE]]*Tabla_Recibidas[[#This Row],[%]]</f>
        <v>0</v>
      </c>
      <c r="I542" s="13">
        <f>Tabla_Recibidas[[#This Row],[BASE IMPONIBLE]]+Tabla_Recibidas[[#This Row],[CUOTA IVA]]</f>
        <v>0</v>
      </c>
      <c r="J542" s="34" t="str">
        <f>TEXT(Tabla_Emitidas[[#This Row],[FECHA]],"MMMM")</f>
        <v>enero</v>
      </c>
    </row>
    <row r="543" spans="2:10" x14ac:dyDescent="0.3">
      <c r="B543" s="6"/>
      <c r="C543" s="7"/>
      <c r="F543" s="8"/>
      <c r="G543" s="15"/>
      <c r="H543" s="43">
        <f>Tabla_Recibidas[[#This Row],[BASE IMPONIBLE]]*Tabla_Recibidas[[#This Row],[%]]</f>
        <v>0</v>
      </c>
      <c r="I543" s="13">
        <f>Tabla_Recibidas[[#This Row],[BASE IMPONIBLE]]+Tabla_Recibidas[[#This Row],[CUOTA IVA]]</f>
        <v>0</v>
      </c>
      <c r="J543" s="34" t="str">
        <f>TEXT(Tabla_Emitidas[[#This Row],[FECHA]],"MMMM")</f>
        <v>enero</v>
      </c>
    </row>
    <row r="544" spans="2:10" x14ac:dyDescent="0.3">
      <c r="B544" s="6"/>
      <c r="C544" s="7"/>
      <c r="F544" s="8"/>
      <c r="G544" s="15"/>
      <c r="H544" s="43">
        <f>Tabla_Recibidas[[#This Row],[BASE IMPONIBLE]]*Tabla_Recibidas[[#This Row],[%]]</f>
        <v>0</v>
      </c>
      <c r="I544" s="13">
        <f>Tabla_Recibidas[[#This Row],[BASE IMPONIBLE]]+Tabla_Recibidas[[#This Row],[CUOTA IVA]]</f>
        <v>0</v>
      </c>
      <c r="J544" s="34" t="str">
        <f>TEXT(Tabla_Emitidas[[#This Row],[FECHA]],"MMMM")</f>
        <v>enero</v>
      </c>
    </row>
    <row r="545" spans="2:10" x14ac:dyDescent="0.3">
      <c r="B545" s="6"/>
      <c r="C545" s="7"/>
      <c r="F545" s="8"/>
      <c r="G545" s="15"/>
      <c r="H545" s="43">
        <f>Tabla_Recibidas[[#This Row],[BASE IMPONIBLE]]*Tabla_Recibidas[[#This Row],[%]]</f>
        <v>0</v>
      </c>
      <c r="I545" s="13">
        <f>Tabla_Recibidas[[#This Row],[BASE IMPONIBLE]]+Tabla_Recibidas[[#This Row],[CUOTA IVA]]</f>
        <v>0</v>
      </c>
      <c r="J545" s="34" t="str">
        <f>TEXT(Tabla_Emitidas[[#This Row],[FECHA]],"MMMM")</f>
        <v>enero</v>
      </c>
    </row>
    <row r="546" spans="2:10" x14ac:dyDescent="0.3">
      <c r="B546" s="6"/>
      <c r="C546" s="7"/>
      <c r="F546" s="8"/>
      <c r="G546" s="15"/>
      <c r="H546" s="43">
        <f>Tabla_Recibidas[[#This Row],[BASE IMPONIBLE]]*Tabla_Recibidas[[#This Row],[%]]</f>
        <v>0</v>
      </c>
      <c r="I546" s="13">
        <f>Tabla_Recibidas[[#This Row],[BASE IMPONIBLE]]+Tabla_Recibidas[[#This Row],[CUOTA IVA]]</f>
        <v>0</v>
      </c>
      <c r="J546" s="34" t="str">
        <f>TEXT(Tabla_Emitidas[[#This Row],[FECHA]],"MMMM")</f>
        <v>enero</v>
      </c>
    </row>
    <row r="547" spans="2:10" x14ac:dyDescent="0.3">
      <c r="B547" s="6"/>
      <c r="C547" s="7"/>
      <c r="F547" s="8"/>
      <c r="G547" s="15"/>
      <c r="H547" s="43">
        <f>Tabla_Recibidas[[#This Row],[BASE IMPONIBLE]]*Tabla_Recibidas[[#This Row],[%]]</f>
        <v>0</v>
      </c>
      <c r="I547" s="13">
        <f>Tabla_Recibidas[[#This Row],[BASE IMPONIBLE]]+Tabla_Recibidas[[#This Row],[CUOTA IVA]]</f>
        <v>0</v>
      </c>
      <c r="J547" s="34" t="str">
        <f>TEXT(Tabla_Emitidas[[#This Row],[FECHA]],"MMMM")</f>
        <v>enero</v>
      </c>
    </row>
    <row r="548" spans="2:10" x14ac:dyDescent="0.3">
      <c r="B548" s="6"/>
      <c r="C548" s="7"/>
      <c r="F548" s="8"/>
      <c r="G548" s="15"/>
      <c r="H548" s="43">
        <f>Tabla_Recibidas[[#This Row],[BASE IMPONIBLE]]*Tabla_Recibidas[[#This Row],[%]]</f>
        <v>0</v>
      </c>
      <c r="I548" s="13">
        <f>Tabla_Recibidas[[#This Row],[BASE IMPONIBLE]]+Tabla_Recibidas[[#This Row],[CUOTA IVA]]</f>
        <v>0</v>
      </c>
      <c r="J548" s="34" t="str">
        <f>TEXT(Tabla_Emitidas[[#This Row],[FECHA]],"MMMM")</f>
        <v>enero</v>
      </c>
    </row>
    <row r="549" spans="2:10" x14ac:dyDescent="0.3">
      <c r="B549" s="6"/>
      <c r="C549" s="7"/>
      <c r="F549" s="8"/>
      <c r="G549" s="15"/>
      <c r="H549" s="43">
        <f>Tabla_Recibidas[[#This Row],[BASE IMPONIBLE]]*Tabla_Recibidas[[#This Row],[%]]</f>
        <v>0</v>
      </c>
      <c r="I549" s="13">
        <f>Tabla_Recibidas[[#This Row],[BASE IMPONIBLE]]+Tabla_Recibidas[[#This Row],[CUOTA IVA]]</f>
        <v>0</v>
      </c>
      <c r="J549" s="34" t="str">
        <f>TEXT(Tabla_Emitidas[[#This Row],[FECHA]],"MMMM")</f>
        <v>enero</v>
      </c>
    </row>
    <row r="550" spans="2:10" x14ac:dyDescent="0.3">
      <c r="B550" s="6"/>
      <c r="C550" s="7"/>
      <c r="F550" s="8"/>
      <c r="G550" s="15"/>
      <c r="H550" s="43">
        <f>Tabla_Recibidas[[#This Row],[BASE IMPONIBLE]]*Tabla_Recibidas[[#This Row],[%]]</f>
        <v>0</v>
      </c>
      <c r="I550" s="13">
        <f>Tabla_Recibidas[[#This Row],[BASE IMPONIBLE]]+Tabla_Recibidas[[#This Row],[CUOTA IVA]]</f>
        <v>0</v>
      </c>
      <c r="J550" s="34" t="str">
        <f>TEXT(Tabla_Emitidas[[#This Row],[FECHA]],"MMMM")</f>
        <v>enero</v>
      </c>
    </row>
    <row r="551" spans="2:10" x14ac:dyDescent="0.3">
      <c r="B551" s="6"/>
      <c r="C551" s="7"/>
      <c r="F551" s="8"/>
      <c r="G551" s="15"/>
      <c r="H551" s="43">
        <f>Tabla_Recibidas[[#This Row],[BASE IMPONIBLE]]*Tabla_Recibidas[[#This Row],[%]]</f>
        <v>0</v>
      </c>
      <c r="I551" s="13">
        <f>Tabla_Recibidas[[#This Row],[BASE IMPONIBLE]]+Tabla_Recibidas[[#This Row],[CUOTA IVA]]</f>
        <v>0</v>
      </c>
      <c r="J551" s="34" t="str">
        <f>TEXT(Tabla_Emitidas[[#This Row],[FECHA]],"MMMM")</f>
        <v>enero</v>
      </c>
    </row>
    <row r="552" spans="2:10" x14ac:dyDescent="0.3">
      <c r="B552" s="6"/>
      <c r="C552" s="7"/>
      <c r="F552" s="8"/>
      <c r="G552" s="15"/>
      <c r="H552" s="43">
        <f>Tabla_Recibidas[[#This Row],[BASE IMPONIBLE]]*Tabla_Recibidas[[#This Row],[%]]</f>
        <v>0</v>
      </c>
      <c r="I552" s="13">
        <f>Tabla_Recibidas[[#This Row],[BASE IMPONIBLE]]+Tabla_Recibidas[[#This Row],[CUOTA IVA]]</f>
        <v>0</v>
      </c>
      <c r="J552" s="34" t="str">
        <f>TEXT(Tabla_Emitidas[[#This Row],[FECHA]],"MMMM")</f>
        <v>enero</v>
      </c>
    </row>
    <row r="553" spans="2:10" x14ac:dyDescent="0.3">
      <c r="B553" s="6"/>
      <c r="C553" s="7"/>
      <c r="F553" s="8"/>
      <c r="G553" s="15"/>
      <c r="H553" s="43">
        <f>Tabla_Recibidas[[#This Row],[BASE IMPONIBLE]]*Tabla_Recibidas[[#This Row],[%]]</f>
        <v>0</v>
      </c>
      <c r="I553" s="13">
        <f>Tabla_Recibidas[[#This Row],[BASE IMPONIBLE]]+Tabla_Recibidas[[#This Row],[CUOTA IVA]]</f>
        <v>0</v>
      </c>
      <c r="J553" s="34" t="str">
        <f>TEXT(Tabla_Emitidas[[#This Row],[FECHA]],"MMMM")</f>
        <v>enero</v>
      </c>
    </row>
    <row r="554" spans="2:10" x14ac:dyDescent="0.3">
      <c r="B554" s="6"/>
      <c r="C554" s="7"/>
      <c r="F554" s="8"/>
      <c r="G554" s="15"/>
      <c r="H554" s="43">
        <f>Tabla_Recibidas[[#This Row],[BASE IMPONIBLE]]*Tabla_Recibidas[[#This Row],[%]]</f>
        <v>0</v>
      </c>
      <c r="I554" s="13">
        <f>Tabla_Recibidas[[#This Row],[BASE IMPONIBLE]]+Tabla_Recibidas[[#This Row],[CUOTA IVA]]</f>
        <v>0</v>
      </c>
      <c r="J554" s="34" t="str">
        <f>TEXT(Tabla_Emitidas[[#This Row],[FECHA]],"MMMM")</f>
        <v>enero</v>
      </c>
    </row>
    <row r="555" spans="2:10" x14ac:dyDescent="0.3">
      <c r="B555" s="6"/>
      <c r="C555" s="7"/>
      <c r="F555" s="8"/>
      <c r="G555" s="15"/>
      <c r="H555" s="43">
        <f>Tabla_Recibidas[[#This Row],[BASE IMPONIBLE]]*Tabla_Recibidas[[#This Row],[%]]</f>
        <v>0</v>
      </c>
      <c r="I555" s="13">
        <f>Tabla_Recibidas[[#This Row],[BASE IMPONIBLE]]+Tabla_Recibidas[[#This Row],[CUOTA IVA]]</f>
        <v>0</v>
      </c>
      <c r="J555" s="34" t="str">
        <f>TEXT(Tabla_Emitidas[[#This Row],[FECHA]],"MMMM")</f>
        <v>enero</v>
      </c>
    </row>
    <row r="556" spans="2:10" x14ac:dyDescent="0.3">
      <c r="B556" s="6"/>
      <c r="C556" s="7"/>
      <c r="F556" s="8"/>
      <c r="G556" s="15"/>
      <c r="H556" s="43">
        <f>Tabla_Recibidas[[#This Row],[BASE IMPONIBLE]]*Tabla_Recibidas[[#This Row],[%]]</f>
        <v>0</v>
      </c>
      <c r="I556" s="13">
        <f>Tabla_Recibidas[[#This Row],[BASE IMPONIBLE]]+Tabla_Recibidas[[#This Row],[CUOTA IVA]]</f>
        <v>0</v>
      </c>
      <c r="J556" s="34" t="str">
        <f>TEXT(Tabla_Emitidas[[#This Row],[FECHA]],"MMMM")</f>
        <v>enero</v>
      </c>
    </row>
    <row r="557" spans="2:10" x14ac:dyDescent="0.3">
      <c r="B557" s="6"/>
      <c r="C557" s="7"/>
      <c r="F557" s="8"/>
      <c r="G557" s="15"/>
      <c r="H557" s="43">
        <f>Tabla_Recibidas[[#This Row],[BASE IMPONIBLE]]*Tabla_Recibidas[[#This Row],[%]]</f>
        <v>0</v>
      </c>
      <c r="I557" s="13">
        <f>Tabla_Recibidas[[#This Row],[BASE IMPONIBLE]]+Tabla_Recibidas[[#This Row],[CUOTA IVA]]</f>
        <v>0</v>
      </c>
      <c r="J557" s="34" t="str">
        <f>TEXT(Tabla_Emitidas[[#This Row],[FECHA]],"MMMM")</f>
        <v>enero</v>
      </c>
    </row>
    <row r="558" spans="2:10" x14ac:dyDescent="0.3">
      <c r="B558" s="6"/>
      <c r="C558" s="7"/>
      <c r="F558" s="8"/>
      <c r="G558" s="15"/>
      <c r="H558" s="43">
        <f>Tabla_Recibidas[[#This Row],[BASE IMPONIBLE]]*Tabla_Recibidas[[#This Row],[%]]</f>
        <v>0</v>
      </c>
      <c r="I558" s="13">
        <f>Tabla_Recibidas[[#This Row],[BASE IMPONIBLE]]+Tabla_Recibidas[[#This Row],[CUOTA IVA]]</f>
        <v>0</v>
      </c>
      <c r="J558" s="34" t="str">
        <f>TEXT(Tabla_Emitidas[[#This Row],[FECHA]],"MMMM")</f>
        <v>enero</v>
      </c>
    </row>
    <row r="559" spans="2:10" x14ac:dyDescent="0.3">
      <c r="B559" s="6"/>
      <c r="C559" s="7"/>
      <c r="F559" s="8"/>
      <c r="G559" s="15"/>
      <c r="H559" s="43">
        <f>Tabla_Recibidas[[#This Row],[BASE IMPONIBLE]]*Tabla_Recibidas[[#This Row],[%]]</f>
        <v>0</v>
      </c>
      <c r="I559" s="13">
        <f>Tabla_Recibidas[[#This Row],[BASE IMPONIBLE]]+Tabla_Recibidas[[#This Row],[CUOTA IVA]]</f>
        <v>0</v>
      </c>
      <c r="J559" s="34" t="str">
        <f>TEXT(Tabla_Emitidas[[#This Row],[FECHA]],"MMMM")</f>
        <v>enero</v>
      </c>
    </row>
    <row r="560" spans="2:10" x14ac:dyDescent="0.3">
      <c r="B560" s="6"/>
      <c r="C560" s="7"/>
      <c r="F560" s="8"/>
      <c r="G560" s="15"/>
      <c r="H560" s="43">
        <f>Tabla_Recibidas[[#This Row],[BASE IMPONIBLE]]*Tabla_Recibidas[[#This Row],[%]]</f>
        <v>0</v>
      </c>
      <c r="I560" s="13">
        <f>Tabla_Recibidas[[#This Row],[BASE IMPONIBLE]]+Tabla_Recibidas[[#This Row],[CUOTA IVA]]</f>
        <v>0</v>
      </c>
      <c r="J560" s="34" t="str">
        <f>TEXT(Tabla_Emitidas[[#This Row],[FECHA]],"MMMM")</f>
        <v>enero</v>
      </c>
    </row>
    <row r="561" spans="2:10" x14ac:dyDescent="0.3">
      <c r="B561" s="6"/>
      <c r="C561" s="7"/>
      <c r="F561" s="8"/>
      <c r="G561" s="15"/>
      <c r="H561" s="43">
        <f>Tabla_Recibidas[[#This Row],[BASE IMPONIBLE]]*Tabla_Recibidas[[#This Row],[%]]</f>
        <v>0</v>
      </c>
      <c r="I561" s="13">
        <f>Tabla_Recibidas[[#This Row],[BASE IMPONIBLE]]+Tabla_Recibidas[[#This Row],[CUOTA IVA]]</f>
        <v>0</v>
      </c>
      <c r="J561" s="34" t="str">
        <f>TEXT(Tabla_Emitidas[[#This Row],[FECHA]],"MMMM")</f>
        <v>enero</v>
      </c>
    </row>
    <row r="562" spans="2:10" x14ac:dyDescent="0.3">
      <c r="B562" s="6"/>
      <c r="C562" s="7"/>
      <c r="F562" s="8"/>
      <c r="G562" s="15"/>
      <c r="H562" s="43">
        <f>Tabla_Recibidas[[#This Row],[BASE IMPONIBLE]]*Tabla_Recibidas[[#This Row],[%]]</f>
        <v>0</v>
      </c>
      <c r="I562" s="13">
        <f>Tabla_Recibidas[[#This Row],[BASE IMPONIBLE]]+Tabla_Recibidas[[#This Row],[CUOTA IVA]]</f>
        <v>0</v>
      </c>
      <c r="J562" s="34" t="str">
        <f>TEXT(Tabla_Emitidas[[#This Row],[FECHA]],"MMMM")</f>
        <v>enero</v>
      </c>
    </row>
    <row r="563" spans="2:10" x14ac:dyDescent="0.3">
      <c r="B563" s="6"/>
      <c r="C563" s="7"/>
      <c r="F563" s="8"/>
      <c r="G563" s="15"/>
      <c r="H563" s="43">
        <f>Tabla_Recibidas[[#This Row],[BASE IMPONIBLE]]*Tabla_Recibidas[[#This Row],[%]]</f>
        <v>0</v>
      </c>
      <c r="I563" s="13">
        <f>Tabla_Recibidas[[#This Row],[BASE IMPONIBLE]]+Tabla_Recibidas[[#This Row],[CUOTA IVA]]</f>
        <v>0</v>
      </c>
      <c r="J563" s="34" t="str">
        <f>TEXT(Tabla_Emitidas[[#This Row],[FECHA]],"MMMM")</f>
        <v>enero</v>
      </c>
    </row>
    <row r="564" spans="2:10" x14ac:dyDescent="0.3">
      <c r="B564" s="6"/>
      <c r="C564" s="7"/>
      <c r="F564" s="8"/>
      <c r="G564" s="15"/>
      <c r="H564" s="43">
        <f>Tabla_Recibidas[[#This Row],[BASE IMPONIBLE]]*Tabla_Recibidas[[#This Row],[%]]</f>
        <v>0</v>
      </c>
      <c r="I564" s="13">
        <f>Tabla_Recibidas[[#This Row],[BASE IMPONIBLE]]+Tabla_Recibidas[[#This Row],[CUOTA IVA]]</f>
        <v>0</v>
      </c>
      <c r="J564" s="34" t="str">
        <f>TEXT(Tabla_Emitidas[[#This Row],[FECHA]],"MMMM")</f>
        <v>enero</v>
      </c>
    </row>
    <row r="565" spans="2:10" x14ac:dyDescent="0.3">
      <c r="B565" s="6"/>
      <c r="C565" s="7"/>
      <c r="F565" s="8"/>
      <c r="G565" s="15"/>
      <c r="H565" s="43">
        <f>Tabla_Recibidas[[#This Row],[BASE IMPONIBLE]]*Tabla_Recibidas[[#This Row],[%]]</f>
        <v>0</v>
      </c>
      <c r="I565" s="13">
        <f>Tabla_Recibidas[[#This Row],[BASE IMPONIBLE]]+Tabla_Recibidas[[#This Row],[CUOTA IVA]]</f>
        <v>0</v>
      </c>
      <c r="J565" s="34" t="str">
        <f>TEXT(Tabla_Emitidas[[#This Row],[FECHA]],"MMMM")</f>
        <v>enero</v>
      </c>
    </row>
    <row r="566" spans="2:10" x14ac:dyDescent="0.3">
      <c r="B566" s="6"/>
      <c r="C566" s="7"/>
      <c r="F566" s="8"/>
      <c r="G566" s="15"/>
      <c r="H566" s="43">
        <f>Tabla_Recibidas[[#This Row],[BASE IMPONIBLE]]*Tabla_Recibidas[[#This Row],[%]]</f>
        <v>0</v>
      </c>
      <c r="I566" s="13">
        <f>Tabla_Recibidas[[#This Row],[BASE IMPONIBLE]]+Tabla_Recibidas[[#This Row],[CUOTA IVA]]</f>
        <v>0</v>
      </c>
      <c r="J566" s="34" t="str">
        <f>TEXT(Tabla_Emitidas[[#This Row],[FECHA]],"MMMM")</f>
        <v>enero</v>
      </c>
    </row>
    <row r="567" spans="2:10" x14ac:dyDescent="0.3">
      <c r="B567" s="6"/>
      <c r="C567" s="7"/>
      <c r="F567" s="8"/>
      <c r="G567" s="15"/>
      <c r="H567" s="43">
        <f>Tabla_Recibidas[[#This Row],[BASE IMPONIBLE]]*Tabla_Recibidas[[#This Row],[%]]</f>
        <v>0</v>
      </c>
      <c r="I567" s="13">
        <f>Tabla_Recibidas[[#This Row],[BASE IMPONIBLE]]+Tabla_Recibidas[[#This Row],[CUOTA IVA]]</f>
        <v>0</v>
      </c>
      <c r="J567" s="34" t="str">
        <f>TEXT(Tabla_Emitidas[[#This Row],[FECHA]],"MMMM")</f>
        <v>enero</v>
      </c>
    </row>
    <row r="568" spans="2:10" x14ac:dyDescent="0.3">
      <c r="B568" s="6"/>
      <c r="C568" s="7"/>
      <c r="F568" s="8"/>
      <c r="G568" s="15"/>
      <c r="H568" s="43">
        <f>Tabla_Recibidas[[#This Row],[BASE IMPONIBLE]]*Tabla_Recibidas[[#This Row],[%]]</f>
        <v>0</v>
      </c>
      <c r="I568" s="13">
        <f>Tabla_Recibidas[[#This Row],[BASE IMPONIBLE]]+Tabla_Recibidas[[#This Row],[CUOTA IVA]]</f>
        <v>0</v>
      </c>
      <c r="J568" s="34" t="str">
        <f>TEXT(Tabla_Emitidas[[#This Row],[FECHA]],"MMMM")</f>
        <v>enero</v>
      </c>
    </row>
    <row r="569" spans="2:10" x14ac:dyDescent="0.3">
      <c r="B569" s="6"/>
      <c r="C569" s="7"/>
      <c r="F569" s="8"/>
      <c r="G569" s="15"/>
      <c r="H569" s="43">
        <f>Tabla_Recibidas[[#This Row],[BASE IMPONIBLE]]*Tabla_Recibidas[[#This Row],[%]]</f>
        <v>0</v>
      </c>
      <c r="I569" s="13">
        <f>Tabla_Recibidas[[#This Row],[BASE IMPONIBLE]]+Tabla_Recibidas[[#This Row],[CUOTA IVA]]</f>
        <v>0</v>
      </c>
      <c r="J569" s="34" t="str">
        <f>TEXT(Tabla_Emitidas[[#This Row],[FECHA]],"MMMM")</f>
        <v>enero</v>
      </c>
    </row>
    <row r="570" spans="2:10" x14ac:dyDescent="0.3">
      <c r="B570" s="6"/>
      <c r="C570" s="7"/>
      <c r="F570" s="8"/>
      <c r="G570" s="15"/>
      <c r="H570" s="43">
        <f>Tabla_Recibidas[[#This Row],[BASE IMPONIBLE]]*Tabla_Recibidas[[#This Row],[%]]</f>
        <v>0</v>
      </c>
      <c r="I570" s="13">
        <f>Tabla_Recibidas[[#This Row],[BASE IMPONIBLE]]+Tabla_Recibidas[[#This Row],[CUOTA IVA]]</f>
        <v>0</v>
      </c>
      <c r="J570" s="34" t="str">
        <f>TEXT(Tabla_Emitidas[[#This Row],[FECHA]],"MMMM")</f>
        <v>enero</v>
      </c>
    </row>
    <row r="571" spans="2:10" x14ac:dyDescent="0.3">
      <c r="B571" s="6"/>
      <c r="C571" s="7"/>
      <c r="F571" s="8"/>
      <c r="G571" s="15"/>
      <c r="H571" s="43">
        <f>Tabla_Recibidas[[#This Row],[BASE IMPONIBLE]]*Tabla_Recibidas[[#This Row],[%]]</f>
        <v>0</v>
      </c>
      <c r="I571" s="13">
        <f>Tabla_Recibidas[[#This Row],[BASE IMPONIBLE]]+Tabla_Recibidas[[#This Row],[CUOTA IVA]]</f>
        <v>0</v>
      </c>
      <c r="J571" s="34" t="str">
        <f>TEXT(Tabla_Emitidas[[#This Row],[FECHA]],"MMMM")</f>
        <v>enero</v>
      </c>
    </row>
    <row r="572" spans="2:10" x14ac:dyDescent="0.3">
      <c r="B572" s="6"/>
      <c r="C572" s="7"/>
      <c r="F572" s="8"/>
      <c r="G572" s="15"/>
      <c r="H572" s="43">
        <f>Tabla_Recibidas[[#This Row],[BASE IMPONIBLE]]*Tabla_Recibidas[[#This Row],[%]]</f>
        <v>0</v>
      </c>
      <c r="I572" s="13">
        <f>Tabla_Recibidas[[#This Row],[BASE IMPONIBLE]]+Tabla_Recibidas[[#This Row],[CUOTA IVA]]</f>
        <v>0</v>
      </c>
      <c r="J572" s="34" t="str">
        <f>TEXT(Tabla_Emitidas[[#This Row],[FECHA]],"MMMM")</f>
        <v>enero</v>
      </c>
    </row>
    <row r="573" spans="2:10" x14ac:dyDescent="0.3">
      <c r="B573" s="6"/>
      <c r="C573" s="7"/>
      <c r="F573" s="8"/>
      <c r="G573" s="15"/>
      <c r="H573" s="43">
        <f>Tabla_Recibidas[[#This Row],[BASE IMPONIBLE]]*Tabla_Recibidas[[#This Row],[%]]</f>
        <v>0</v>
      </c>
      <c r="I573" s="13">
        <f>Tabla_Recibidas[[#This Row],[BASE IMPONIBLE]]+Tabla_Recibidas[[#This Row],[CUOTA IVA]]</f>
        <v>0</v>
      </c>
      <c r="J573" s="34" t="str">
        <f>TEXT(Tabla_Emitidas[[#This Row],[FECHA]],"MMMM")</f>
        <v>enero</v>
      </c>
    </row>
    <row r="574" spans="2:10" x14ac:dyDescent="0.3">
      <c r="B574" s="6"/>
      <c r="C574" s="7"/>
      <c r="F574" s="8"/>
      <c r="G574" s="15"/>
      <c r="H574" s="43">
        <f>Tabla_Recibidas[[#This Row],[BASE IMPONIBLE]]*Tabla_Recibidas[[#This Row],[%]]</f>
        <v>0</v>
      </c>
      <c r="I574" s="13">
        <f>Tabla_Recibidas[[#This Row],[BASE IMPONIBLE]]+Tabla_Recibidas[[#This Row],[CUOTA IVA]]</f>
        <v>0</v>
      </c>
      <c r="J574" s="34" t="str">
        <f>TEXT(Tabla_Emitidas[[#This Row],[FECHA]],"MMMM")</f>
        <v>enero</v>
      </c>
    </row>
    <row r="575" spans="2:10" x14ac:dyDescent="0.3">
      <c r="B575" s="6"/>
      <c r="C575" s="7"/>
      <c r="F575" s="8"/>
      <c r="G575" s="15"/>
      <c r="H575" s="43">
        <f>Tabla_Recibidas[[#This Row],[BASE IMPONIBLE]]*Tabla_Recibidas[[#This Row],[%]]</f>
        <v>0</v>
      </c>
      <c r="I575" s="13">
        <f>Tabla_Recibidas[[#This Row],[BASE IMPONIBLE]]+Tabla_Recibidas[[#This Row],[CUOTA IVA]]</f>
        <v>0</v>
      </c>
      <c r="J575" s="34" t="str">
        <f>TEXT(Tabla_Emitidas[[#This Row],[FECHA]],"MMMM")</f>
        <v>enero</v>
      </c>
    </row>
    <row r="576" spans="2:10" x14ac:dyDescent="0.3">
      <c r="B576" s="6"/>
      <c r="C576" s="7"/>
      <c r="F576" s="8"/>
      <c r="G576" s="15"/>
      <c r="H576" s="43">
        <f>Tabla_Recibidas[[#This Row],[BASE IMPONIBLE]]*Tabla_Recibidas[[#This Row],[%]]</f>
        <v>0</v>
      </c>
      <c r="I576" s="13">
        <f>Tabla_Recibidas[[#This Row],[BASE IMPONIBLE]]+Tabla_Recibidas[[#This Row],[CUOTA IVA]]</f>
        <v>0</v>
      </c>
      <c r="J576" s="34" t="str">
        <f>TEXT(Tabla_Emitidas[[#This Row],[FECHA]],"MMMM")</f>
        <v>enero</v>
      </c>
    </row>
    <row r="577" spans="2:10" x14ac:dyDescent="0.3">
      <c r="B577" s="6"/>
      <c r="C577" s="7"/>
      <c r="F577" s="8"/>
      <c r="G577" s="15"/>
      <c r="H577" s="43">
        <f>Tabla_Recibidas[[#This Row],[BASE IMPONIBLE]]*Tabla_Recibidas[[#This Row],[%]]</f>
        <v>0</v>
      </c>
      <c r="I577" s="13">
        <f>Tabla_Recibidas[[#This Row],[BASE IMPONIBLE]]+Tabla_Recibidas[[#This Row],[CUOTA IVA]]</f>
        <v>0</v>
      </c>
      <c r="J577" s="34" t="str">
        <f>TEXT(Tabla_Emitidas[[#This Row],[FECHA]],"MMMM")</f>
        <v>enero</v>
      </c>
    </row>
    <row r="578" spans="2:10" x14ac:dyDescent="0.3">
      <c r="B578" s="6"/>
      <c r="C578" s="7"/>
      <c r="F578" s="8"/>
      <c r="G578" s="15"/>
      <c r="H578" s="43">
        <f>Tabla_Recibidas[[#This Row],[BASE IMPONIBLE]]*Tabla_Recibidas[[#This Row],[%]]</f>
        <v>0</v>
      </c>
      <c r="I578" s="13">
        <f>Tabla_Recibidas[[#This Row],[BASE IMPONIBLE]]+Tabla_Recibidas[[#This Row],[CUOTA IVA]]</f>
        <v>0</v>
      </c>
      <c r="J578" s="34" t="str">
        <f>TEXT(Tabla_Emitidas[[#This Row],[FECHA]],"MMMM")</f>
        <v>enero</v>
      </c>
    </row>
    <row r="579" spans="2:10" x14ac:dyDescent="0.3">
      <c r="B579" s="6"/>
      <c r="C579" s="7"/>
      <c r="F579" s="8"/>
      <c r="G579" s="15"/>
      <c r="H579" s="43">
        <f>Tabla_Recibidas[[#This Row],[BASE IMPONIBLE]]*Tabla_Recibidas[[#This Row],[%]]</f>
        <v>0</v>
      </c>
      <c r="I579" s="13">
        <f>Tabla_Recibidas[[#This Row],[BASE IMPONIBLE]]+Tabla_Recibidas[[#This Row],[CUOTA IVA]]</f>
        <v>0</v>
      </c>
      <c r="J579" s="34" t="str">
        <f>TEXT(Tabla_Emitidas[[#This Row],[FECHA]],"MMMM")</f>
        <v>enero</v>
      </c>
    </row>
    <row r="580" spans="2:10" x14ac:dyDescent="0.3">
      <c r="B580" s="6"/>
      <c r="C580" s="7"/>
      <c r="F580" s="8"/>
      <c r="G580" s="15"/>
      <c r="H580" s="43">
        <f>Tabla_Recibidas[[#This Row],[BASE IMPONIBLE]]*Tabla_Recibidas[[#This Row],[%]]</f>
        <v>0</v>
      </c>
      <c r="I580" s="13">
        <f>Tabla_Recibidas[[#This Row],[BASE IMPONIBLE]]+Tabla_Recibidas[[#This Row],[CUOTA IVA]]</f>
        <v>0</v>
      </c>
      <c r="J580" s="34" t="str">
        <f>TEXT(Tabla_Emitidas[[#This Row],[FECHA]],"MMMM")</f>
        <v>enero</v>
      </c>
    </row>
    <row r="581" spans="2:10" x14ac:dyDescent="0.3">
      <c r="B581" s="6"/>
      <c r="C581" s="7"/>
      <c r="F581" s="8"/>
      <c r="G581" s="15"/>
      <c r="H581" s="43">
        <f>Tabla_Recibidas[[#This Row],[BASE IMPONIBLE]]*Tabla_Recibidas[[#This Row],[%]]</f>
        <v>0</v>
      </c>
      <c r="I581" s="13">
        <f>Tabla_Recibidas[[#This Row],[BASE IMPONIBLE]]+Tabla_Recibidas[[#This Row],[CUOTA IVA]]</f>
        <v>0</v>
      </c>
      <c r="J581" s="34" t="str">
        <f>TEXT(Tabla_Emitidas[[#This Row],[FECHA]],"MMMM")</f>
        <v>enero</v>
      </c>
    </row>
    <row r="582" spans="2:10" x14ac:dyDescent="0.3">
      <c r="B582" s="6"/>
      <c r="C582" s="7"/>
      <c r="F582" s="8"/>
      <c r="G582" s="15"/>
      <c r="H582" s="43">
        <f>Tabla_Recibidas[[#This Row],[BASE IMPONIBLE]]*Tabla_Recibidas[[#This Row],[%]]</f>
        <v>0</v>
      </c>
      <c r="I582" s="13">
        <f>Tabla_Recibidas[[#This Row],[BASE IMPONIBLE]]+Tabla_Recibidas[[#This Row],[CUOTA IVA]]</f>
        <v>0</v>
      </c>
      <c r="J582" s="34" t="str">
        <f>TEXT(Tabla_Emitidas[[#This Row],[FECHA]],"MMMM")</f>
        <v>enero</v>
      </c>
    </row>
    <row r="583" spans="2:10" x14ac:dyDescent="0.3">
      <c r="B583" s="6"/>
      <c r="C583" s="7"/>
      <c r="F583" s="8"/>
      <c r="G583" s="15"/>
      <c r="H583" s="43">
        <f>Tabla_Recibidas[[#This Row],[BASE IMPONIBLE]]*Tabla_Recibidas[[#This Row],[%]]</f>
        <v>0</v>
      </c>
      <c r="I583" s="13">
        <f>Tabla_Recibidas[[#This Row],[BASE IMPONIBLE]]+Tabla_Recibidas[[#This Row],[CUOTA IVA]]</f>
        <v>0</v>
      </c>
      <c r="J583" s="34" t="str">
        <f>TEXT(Tabla_Emitidas[[#This Row],[FECHA]],"MMMM")</f>
        <v>enero</v>
      </c>
    </row>
    <row r="584" spans="2:10" x14ac:dyDescent="0.3">
      <c r="B584" s="6"/>
      <c r="C584" s="7"/>
      <c r="F584" s="8"/>
      <c r="G584" s="15"/>
      <c r="H584" s="43">
        <f>Tabla_Recibidas[[#This Row],[BASE IMPONIBLE]]*Tabla_Recibidas[[#This Row],[%]]</f>
        <v>0</v>
      </c>
      <c r="I584" s="13">
        <f>Tabla_Recibidas[[#This Row],[BASE IMPONIBLE]]+Tabla_Recibidas[[#This Row],[CUOTA IVA]]</f>
        <v>0</v>
      </c>
      <c r="J584" s="34" t="str">
        <f>TEXT(Tabla_Emitidas[[#This Row],[FECHA]],"MMMM")</f>
        <v>enero</v>
      </c>
    </row>
    <row r="585" spans="2:10" x14ac:dyDescent="0.3">
      <c r="B585" s="6"/>
      <c r="C585" s="7"/>
      <c r="F585" s="8"/>
      <c r="G585" s="15"/>
      <c r="H585" s="43">
        <f>Tabla_Recibidas[[#This Row],[BASE IMPONIBLE]]*Tabla_Recibidas[[#This Row],[%]]</f>
        <v>0</v>
      </c>
      <c r="I585" s="13">
        <f>Tabla_Recibidas[[#This Row],[BASE IMPONIBLE]]+Tabla_Recibidas[[#This Row],[CUOTA IVA]]</f>
        <v>0</v>
      </c>
      <c r="J585" s="34" t="str">
        <f>TEXT(Tabla_Emitidas[[#This Row],[FECHA]],"MMMM")</f>
        <v>enero</v>
      </c>
    </row>
    <row r="586" spans="2:10" x14ac:dyDescent="0.3">
      <c r="B586" s="6"/>
      <c r="C586" s="7"/>
      <c r="F586" s="8"/>
      <c r="G586" s="15"/>
      <c r="H586" s="43">
        <f>Tabla_Recibidas[[#This Row],[BASE IMPONIBLE]]*Tabla_Recibidas[[#This Row],[%]]</f>
        <v>0</v>
      </c>
      <c r="I586" s="13">
        <f>Tabla_Recibidas[[#This Row],[BASE IMPONIBLE]]+Tabla_Recibidas[[#This Row],[CUOTA IVA]]</f>
        <v>0</v>
      </c>
      <c r="J586" s="34" t="str">
        <f>TEXT(Tabla_Emitidas[[#This Row],[FECHA]],"MMMM")</f>
        <v>enero</v>
      </c>
    </row>
    <row r="587" spans="2:10" x14ac:dyDescent="0.3">
      <c r="B587" s="6"/>
      <c r="C587" s="7"/>
      <c r="F587" s="8"/>
      <c r="G587" s="15"/>
      <c r="H587" s="43">
        <f>Tabla_Recibidas[[#This Row],[BASE IMPONIBLE]]*Tabla_Recibidas[[#This Row],[%]]</f>
        <v>0</v>
      </c>
      <c r="I587" s="13">
        <f>Tabla_Recibidas[[#This Row],[BASE IMPONIBLE]]+Tabla_Recibidas[[#This Row],[CUOTA IVA]]</f>
        <v>0</v>
      </c>
      <c r="J587" s="34" t="str">
        <f>TEXT(Tabla_Emitidas[[#This Row],[FECHA]],"MMMM")</f>
        <v>enero</v>
      </c>
    </row>
    <row r="588" spans="2:10" x14ac:dyDescent="0.3">
      <c r="B588" s="6"/>
      <c r="C588" s="7"/>
      <c r="F588" s="8"/>
      <c r="G588" s="15"/>
      <c r="H588" s="43">
        <f>Tabla_Recibidas[[#This Row],[BASE IMPONIBLE]]*Tabla_Recibidas[[#This Row],[%]]</f>
        <v>0</v>
      </c>
      <c r="I588" s="13">
        <f>Tabla_Recibidas[[#This Row],[BASE IMPONIBLE]]+Tabla_Recibidas[[#This Row],[CUOTA IVA]]</f>
        <v>0</v>
      </c>
      <c r="J588" s="34" t="str">
        <f>TEXT(Tabla_Emitidas[[#This Row],[FECHA]],"MMMM")</f>
        <v>enero</v>
      </c>
    </row>
    <row r="589" spans="2:10" x14ac:dyDescent="0.3">
      <c r="B589" s="6"/>
      <c r="C589" s="7"/>
      <c r="F589" s="8"/>
      <c r="G589" s="15"/>
      <c r="H589" s="43">
        <f>Tabla_Recibidas[[#This Row],[BASE IMPONIBLE]]*Tabla_Recibidas[[#This Row],[%]]</f>
        <v>0</v>
      </c>
      <c r="I589" s="13">
        <f>Tabla_Recibidas[[#This Row],[BASE IMPONIBLE]]+Tabla_Recibidas[[#This Row],[CUOTA IVA]]</f>
        <v>0</v>
      </c>
      <c r="J589" s="34" t="str">
        <f>TEXT(Tabla_Emitidas[[#This Row],[FECHA]],"MMMM")</f>
        <v>enero</v>
      </c>
    </row>
    <row r="590" spans="2:10" x14ac:dyDescent="0.3">
      <c r="B590" s="6"/>
      <c r="C590" s="7"/>
      <c r="F590" s="8"/>
      <c r="G590" s="15"/>
      <c r="H590" s="43">
        <f>Tabla_Recibidas[[#This Row],[BASE IMPONIBLE]]*Tabla_Recibidas[[#This Row],[%]]</f>
        <v>0</v>
      </c>
      <c r="I590" s="13">
        <f>Tabla_Recibidas[[#This Row],[BASE IMPONIBLE]]+Tabla_Recibidas[[#This Row],[CUOTA IVA]]</f>
        <v>0</v>
      </c>
      <c r="J590" s="34" t="str">
        <f>TEXT(Tabla_Emitidas[[#This Row],[FECHA]],"MMMM")</f>
        <v>enero</v>
      </c>
    </row>
    <row r="591" spans="2:10" x14ac:dyDescent="0.3">
      <c r="B591" s="6"/>
      <c r="C591" s="7"/>
      <c r="F591" s="8"/>
      <c r="G591" s="15"/>
      <c r="H591" s="43">
        <f>Tabla_Recibidas[[#This Row],[BASE IMPONIBLE]]*Tabla_Recibidas[[#This Row],[%]]</f>
        <v>0</v>
      </c>
      <c r="I591" s="13">
        <f>Tabla_Recibidas[[#This Row],[BASE IMPONIBLE]]+Tabla_Recibidas[[#This Row],[CUOTA IVA]]</f>
        <v>0</v>
      </c>
      <c r="J591" s="34" t="str">
        <f>TEXT(Tabla_Emitidas[[#This Row],[FECHA]],"MMMM")</f>
        <v>enero</v>
      </c>
    </row>
    <row r="592" spans="2:10" x14ac:dyDescent="0.3">
      <c r="B592" s="6"/>
      <c r="C592" s="7"/>
      <c r="F592" s="8"/>
      <c r="G592" s="15"/>
      <c r="H592" s="43">
        <f>Tabla_Recibidas[[#This Row],[BASE IMPONIBLE]]*Tabla_Recibidas[[#This Row],[%]]</f>
        <v>0</v>
      </c>
      <c r="I592" s="13">
        <f>Tabla_Recibidas[[#This Row],[BASE IMPONIBLE]]+Tabla_Recibidas[[#This Row],[CUOTA IVA]]</f>
        <v>0</v>
      </c>
      <c r="J592" s="34" t="str">
        <f>TEXT(Tabla_Emitidas[[#This Row],[FECHA]],"MMMM")</f>
        <v>enero</v>
      </c>
    </row>
    <row r="593" spans="2:10" x14ac:dyDescent="0.3">
      <c r="B593" s="6"/>
      <c r="C593" s="7"/>
      <c r="F593" s="8"/>
      <c r="G593" s="15"/>
      <c r="H593" s="43">
        <f>Tabla_Recibidas[[#This Row],[BASE IMPONIBLE]]*Tabla_Recibidas[[#This Row],[%]]</f>
        <v>0</v>
      </c>
      <c r="I593" s="13">
        <f>Tabla_Recibidas[[#This Row],[BASE IMPONIBLE]]+Tabla_Recibidas[[#This Row],[CUOTA IVA]]</f>
        <v>0</v>
      </c>
      <c r="J593" s="34" t="str">
        <f>TEXT(Tabla_Emitidas[[#This Row],[FECHA]],"MMMM")</f>
        <v>enero</v>
      </c>
    </row>
    <row r="594" spans="2:10" x14ac:dyDescent="0.3">
      <c r="B594" s="6"/>
      <c r="C594" s="7"/>
      <c r="F594" s="8"/>
      <c r="G594" s="15"/>
      <c r="H594" s="43">
        <f>Tabla_Recibidas[[#This Row],[BASE IMPONIBLE]]*Tabla_Recibidas[[#This Row],[%]]</f>
        <v>0</v>
      </c>
      <c r="I594" s="13">
        <f>Tabla_Recibidas[[#This Row],[BASE IMPONIBLE]]+Tabla_Recibidas[[#This Row],[CUOTA IVA]]</f>
        <v>0</v>
      </c>
      <c r="J594" s="34" t="str">
        <f>TEXT(Tabla_Emitidas[[#This Row],[FECHA]],"MMMM")</f>
        <v>enero</v>
      </c>
    </row>
    <row r="595" spans="2:10" x14ac:dyDescent="0.3">
      <c r="B595" s="6"/>
      <c r="C595" s="7"/>
      <c r="F595" s="8"/>
      <c r="G595" s="15"/>
      <c r="H595" s="43">
        <f>Tabla_Recibidas[[#This Row],[BASE IMPONIBLE]]*Tabla_Recibidas[[#This Row],[%]]</f>
        <v>0</v>
      </c>
      <c r="I595" s="13">
        <f>Tabla_Recibidas[[#This Row],[BASE IMPONIBLE]]+Tabla_Recibidas[[#This Row],[CUOTA IVA]]</f>
        <v>0</v>
      </c>
      <c r="J595" s="34" t="str">
        <f>TEXT(Tabla_Emitidas[[#This Row],[FECHA]],"MMMM")</f>
        <v>enero</v>
      </c>
    </row>
    <row r="596" spans="2:10" x14ac:dyDescent="0.3">
      <c r="B596" s="6"/>
      <c r="C596" s="7"/>
      <c r="F596" s="8"/>
      <c r="G596" s="15"/>
      <c r="H596" s="43">
        <f>Tabla_Recibidas[[#This Row],[BASE IMPONIBLE]]*Tabla_Recibidas[[#This Row],[%]]</f>
        <v>0</v>
      </c>
      <c r="I596" s="13">
        <f>Tabla_Recibidas[[#This Row],[BASE IMPONIBLE]]+Tabla_Recibidas[[#This Row],[CUOTA IVA]]</f>
        <v>0</v>
      </c>
      <c r="J596" s="34" t="str">
        <f>TEXT(Tabla_Emitidas[[#This Row],[FECHA]],"MMMM")</f>
        <v>enero</v>
      </c>
    </row>
    <row r="597" spans="2:10" x14ac:dyDescent="0.3">
      <c r="B597" s="6"/>
      <c r="C597" s="7"/>
      <c r="F597" s="8"/>
      <c r="G597" s="15"/>
      <c r="H597" s="43">
        <f>Tabla_Recibidas[[#This Row],[BASE IMPONIBLE]]*Tabla_Recibidas[[#This Row],[%]]</f>
        <v>0</v>
      </c>
      <c r="I597" s="13">
        <f>Tabla_Recibidas[[#This Row],[BASE IMPONIBLE]]+Tabla_Recibidas[[#This Row],[CUOTA IVA]]</f>
        <v>0</v>
      </c>
      <c r="J597" s="34" t="str">
        <f>TEXT(Tabla_Emitidas[[#This Row],[FECHA]],"MMMM")</f>
        <v>enero</v>
      </c>
    </row>
    <row r="598" spans="2:10" x14ac:dyDescent="0.3">
      <c r="B598" s="6"/>
      <c r="C598" s="7"/>
      <c r="F598" s="8"/>
      <c r="G598" s="15"/>
      <c r="H598" s="43">
        <f>Tabla_Recibidas[[#This Row],[BASE IMPONIBLE]]*Tabla_Recibidas[[#This Row],[%]]</f>
        <v>0</v>
      </c>
      <c r="I598" s="13">
        <f>Tabla_Recibidas[[#This Row],[BASE IMPONIBLE]]+Tabla_Recibidas[[#This Row],[CUOTA IVA]]</f>
        <v>0</v>
      </c>
      <c r="J598" s="34" t="str">
        <f>TEXT(Tabla_Emitidas[[#This Row],[FECHA]],"MMMM")</f>
        <v>enero</v>
      </c>
    </row>
    <row r="599" spans="2:10" x14ac:dyDescent="0.3">
      <c r="B599" s="6"/>
      <c r="C599" s="7"/>
      <c r="F599" s="8"/>
      <c r="G599" s="15"/>
      <c r="H599" s="43">
        <f>Tabla_Recibidas[[#This Row],[BASE IMPONIBLE]]*Tabla_Recibidas[[#This Row],[%]]</f>
        <v>0</v>
      </c>
      <c r="I599" s="13">
        <f>Tabla_Recibidas[[#This Row],[BASE IMPONIBLE]]+Tabla_Recibidas[[#This Row],[CUOTA IVA]]</f>
        <v>0</v>
      </c>
      <c r="J599" s="34" t="str">
        <f>TEXT(Tabla_Emitidas[[#This Row],[FECHA]],"MMMM")</f>
        <v>enero</v>
      </c>
    </row>
    <row r="600" spans="2:10" x14ac:dyDescent="0.3">
      <c r="B600" s="6"/>
      <c r="C600" s="7"/>
      <c r="F600" s="8"/>
      <c r="G600" s="15"/>
      <c r="H600" s="43">
        <f>Tabla_Recibidas[[#This Row],[BASE IMPONIBLE]]*Tabla_Recibidas[[#This Row],[%]]</f>
        <v>0</v>
      </c>
      <c r="I600" s="13">
        <f>Tabla_Recibidas[[#This Row],[BASE IMPONIBLE]]+Tabla_Recibidas[[#This Row],[CUOTA IVA]]</f>
        <v>0</v>
      </c>
      <c r="J600" s="34" t="str">
        <f>TEXT(Tabla_Emitidas[[#This Row],[FECHA]],"MMMM")</f>
        <v>enero</v>
      </c>
    </row>
  </sheetData>
  <sheetProtection algorithmName="SHA-512" hashValue="Gg6LWFZA0vbCsqidXAYIyOMHI5Y9ugG40gE9cWmAkU3Fdgj9mIPhVdFwD4DHE101mHx1rpfH6kFh/tjbCZbMeA==" saltValue="S2pOleZDSCP97T6UzF+8yw==" spinCount="100000" sheet="1" objects="1" scenarios="1"/>
  <protectedRanges>
    <protectedRange sqref="B8:G600" name="Rango1" securityDescriptor="O:WDG:WDD:(A;;CC;;;WD)"/>
  </protectedRanges>
  <mergeCells count="1">
    <mergeCell ref="B2:I2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C123-6D6A-4351-86B8-692E7676EF06}">
  <dimension ref="B2:O26"/>
  <sheetViews>
    <sheetView showGridLines="0" workbookViewId="0">
      <selection activeCell="G19" sqref="G19"/>
    </sheetView>
  </sheetViews>
  <sheetFormatPr baseColWidth="10" defaultRowHeight="14.4" x14ac:dyDescent="0.3"/>
  <cols>
    <col min="2" max="2" width="18.77734375" customWidth="1"/>
    <col min="3" max="3" width="12.44140625" bestFit="1" customWidth="1"/>
    <col min="4" max="4" width="12.88671875" bestFit="1" customWidth="1"/>
    <col min="5" max="5" width="12.44140625" bestFit="1" customWidth="1"/>
    <col min="6" max="6" width="12.5546875" bestFit="1" customWidth="1"/>
  </cols>
  <sheetData>
    <row r="2" spans="2:15" ht="30.6" customHeight="1" x14ac:dyDescent="0.3">
      <c r="B2" s="35" t="s">
        <v>22</v>
      </c>
      <c r="C2" s="35"/>
      <c r="D2" s="35"/>
      <c r="E2" s="35"/>
      <c r="F2" s="35"/>
      <c r="G2" s="35"/>
      <c r="H2" s="35"/>
      <c r="I2" s="35"/>
    </row>
    <row r="4" spans="2:15" x14ac:dyDescent="0.3">
      <c r="C4" s="21" t="s">
        <v>14</v>
      </c>
      <c r="D4" s="22" t="s">
        <v>15</v>
      </c>
      <c r="E4" s="22" t="s">
        <v>16</v>
      </c>
      <c r="F4" s="22" t="s">
        <v>17</v>
      </c>
      <c r="G4" s="16" t="s">
        <v>18</v>
      </c>
    </row>
    <row r="5" spans="2:15" x14ac:dyDescent="0.3">
      <c r="B5" s="23" t="s">
        <v>21</v>
      </c>
      <c r="C5" s="18">
        <f>SUM(C18:E18)</f>
        <v>3000</v>
      </c>
      <c r="D5" s="18">
        <f>SUM(F18:H18)</f>
        <v>4000</v>
      </c>
      <c r="E5" s="18">
        <f>SUM(I18:K18)</f>
        <v>0</v>
      </c>
      <c r="F5" s="18">
        <f>SUM(L18:N18)</f>
        <v>0</v>
      </c>
      <c r="G5" s="18">
        <f>SUM(C5:F5)</f>
        <v>7000</v>
      </c>
    </row>
    <row r="6" spans="2:15" x14ac:dyDescent="0.3">
      <c r="B6" s="16" t="s">
        <v>12</v>
      </c>
      <c r="C6" s="18">
        <f>SUM(C19:E19)</f>
        <v>630</v>
      </c>
      <c r="D6" s="18">
        <f>SUM(F19:H19)</f>
        <v>840</v>
      </c>
      <c r="E6" s="18">
        <f>SUM(I19:K19)</f>
        <v>0</v>
      </c>
      <c r="F6" s="18">
        <f>SUM(L19:N19)</f>
        <v>0</v>
      </c>
      <c r="G6" s="18">
        <f>SUM(C6:F6)</f>
        <v>1470</v>
      </c>
    </row>
    <row r="7" spans="2:15" x14ac:dyDescent="0.3">
      <c r="C7" s="8"/>
      <c r="D7" s="8"/>
      <c r="E7" s="8"/>
      <c r="F7" s="8"/>
      <c r="G7" s="8"/>
    </row>
    <row r="8" spans="2:15" x14ac:dyDescent="0.3">
      <c r="B8" s="25" t="s">
        <v>20</v>
      </c>
      <c r="C8" s="18">
        <f>SUM(C24:E24)</f>
        <v>1200</v>
      </c>
      <c r="D8" s="18">
        <f>SUM(F24:H24)</f>
        <v>0</v>
      </c>
      <c r="E8" s="18">
        <f>SUM(I24:K24)</f>
        <v>0</v>
      </c>
      <c r="F8" s="18">
        <f>SUM(L24:N24)</f>
        <v>0</v>
      </c>
      <c r="G8" s="18">
        <f>SUM(C8:F8)</f>
        <v>1200</v>
      </c>
    </row>
    <row r="9" spans="2:15" x14ac:dyDescent="0.3">
      <c r="B9" s="24" t="s">
        <v>13</v>
      </c>
      <c r="C9" s="18">
        <f>SUM(C25:E25)</f>
        <v>252</v>
      </c>
      <c r="D9" s="18">
        <f>SUM(F25:H25)</f>
        <v>0</v>
      </c>
      <c r="E9" s="18">
        <f>SUM(I25:K25)</f>
        <v>0</v>
      </c>
      <c r="F9" s="18">
        <f>SUM(L25:N25)</f>
        <v>0</v>
      </c>
      <c r="G9" s="18">
        <f>SUM(C9:F9)</f>
        <v>252</v>
      </c>
    </row>
    <row r="10" spans="2:15" x14ac:dyDescent="0.3">
      <c r="C10" s="8"/>
      <c r="D10" s="8"/>
      <c r="E10" s="8"/>
      <c r="F10" s="8"/>
      <c r="G10" s="8"/>
    </row>
    <row r="11" spans="2:15" x14ac:dyDescent="0.3">
      <c r="B11" s="17" t="s">
        <v>19</v>
      </c>
      <c r="C11" s="18">
        <f>C6-C9</f>
        <v>378</v>
      </c>
      <c r="D11" s="18">
        <f>D6-D9</f>
        <v>840</v>
      </c>
      <c r="E11" s="18">
        <f t="shared" ref="E11:F11" si="0">E6-E9</f>
        <v>0</v>
      </c>
      <c r="F11" s="18">
        <f t="shared" si="0"/>
        <v>0</v>
      </c>
      <c r="G11" s="18">
        <f>G6-G9</f>
        <v>1218</v>
      </c>
    </row>
    <row r="14" spans="2:15" ht="36.6" x14ac:dyDescent="0.3">
      <c r="B14" s="35" t="s">
        <v>23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7" spans="2:15" ht="28.8" x14ac:dyDescent="0.3">
      <c r="B17" s="20" t="s">
        <v>37</v>
      </c>
      <c r="C17" s="26" t="s">
        <v>24</v>
      </c>
      <c r="D17" s="27" t="s">
        <v>25</v>
      </c>
      <c r="E17" s="27" t="s">
        <v>26</v>
      </c>
      <c r="F17" s="27" t="s">
        <v>27</v>
      </c>
      <c r="G17" s="19" t="s">
        <v>28</v>
      </c>
      <c r="H17" s="29" t="s">
        <v>29</v>
      </c>
      <c r="I17" s="19" t="s">
        <v>30</v>
      </c>
      <c r="J17" s="28" t="s">
        <v>31</v>
      </c>
      <c r="K17" s="28" t="s">
        <v>32</v>
      </c>
      <c r="L17" s="29" t="s">
        <v>33</v>
      </c>
      <c r="M17" s="19" t="s">
        <v>34</v>
      </c>
      <c r="N17" s="28" t="s">
        <v>35</v>
      </c>
      <c r="O17" s="31" t="s">
        <v>40</v>
      </c>
    </row>
    <row r="18" spans="2:15" ht="18" customHeight="1" x14ac:dyDescent="0.3">
      <c r="B18" s="16" t="s">
        <v>21</v>
      </c>
      <c r="C18" s="18">
        <f>SUMIF(Tabla_Emitidas[MES],"enero",Tabla_Emitidas[BASE IMPONIBLE])</f>
        <v>1000</v>
      </c>
      <c r="D18" s="18">
        <f>SUMIF(Tabla_Emitidas[MES],"febrero",Tabla_Emitidas[BASE IMPONIBLE])</f>
        <v>2000</v>
      </c>
      <c r="E18" s="18">
        <f>SUMIF(Tabla_Emitidas[MES],"marzo",Tabla_Emitidas[BASE IMPONIBLE])</f>
        <v>0</v>
      </c>
      <c r="F18" s="18">
        <f>SUMIF(Tabla_Emitidas[MES],"abril",Tabla_Emitidas[BASE IMPONIBLE])</f>
        <v>4000</v>
      </c>
      <c r="G18" s="18">
        <f>SUMIF(Tabla_Emitidas[MES],"mayo",Tabla_Emitidas[BASE IMPONIBLE])</f>
        <v>0</v>
      </c>
      <c r="H18" s="18">
        <f>SUMIF(Tabla_Emitidas[MES],"junio",Tabla_Emitidas[BASE IMPONIBLE])</f>
        <v>0</v>
      </c>
      <c r="I18" s="18">
        <f>SUMIF(Tabla_Emitidas[MES],"julio",Tabla_Emitidas[BASE IMPONIBLE])</f>
        <v>0</v>
      </c>
      <c r="J18" s="18">
        <f>SUMIF(Tabla_Emitidas[MES],"agosto",Tabla_Emitidas[BASE IMPONIBLE])</f>
        <v>0</v>
      </c>
      <c r="K18" s="18">
        <f>SUMIF(Tabla_Emitidas[MES],"septiembre",Tabla_Emitidas[BASE IMPONIBLE])</f>
        <v>0</v>
      </c>
      <c r="L18" s="18">
        <f>SUMIF(Tabla_Emitidas[MES],"octubre",Tabla_Emitidas[BASE IMPONIBLE])</f>
        <v>0</v>
      </c>
      <c r="M18" s="18">
        <f>SUMIF(Tabla_Emitidas[MES],"noviembre",Tabla_Emitidas[BASE IMPONIBLE])</f>
        <v>0</v>
      </c>
      <c r="N18" s="18">
        <f>SUMIF(Tabla_Emitidas[MES],"diciembre",Tabla_Emitidas[BASE IMPONIBLE])</f>
        <v>0</v>
      </c>
      <c r="O18" s="8">
        <f>SUM(C18:N18)</f>
        <v>7000</v>
      </c>
    </row>
    <row r="19" spans="2:15" ht="18" customHeight="1" x14ac:dyDescent="0.3">
      <c r="B19" s="30" t="s">
        <v>12</v>
      </c>
      <c r="C19" s="18">
        <f>SUMIF(Tabla_Emitidas[MES],"enero",Tabla_Emitidas[CUOTA IVA])</f>
        <v>210</v>
      </c>
      <c r="D19" s="18">
        <f>SUMIF(Tabla_Emitidas[MES],"febrero",Tabla_Emitidas[CUOTA IVA])</f>
        <v>420</v>
      </c>
      <c r="E19" s="18">
        <f>SUMIF(Tabla_Emitidas[MES],"marzo",Tabla_Emitidas[CUOTA IVA])</f>
        <v>0</v>
      </c>
      <c r="F19" s="18">
        <f>SUMIF(Tabla_Emitidas[MES],"abril",Tabla_Emitidas[CUOTA IVA])</f>
        <v>840</v>
      </c>
      <c r="G19" s="18">
        <f>SUMIF(Tabla_Emitidas[MES],"mayo",Tabla_Emitidas[CUOTA IVA])</f>
        <v>0</v>
      </c>
      <c r="H19" s="18">
        <f>SUMIF(Tabla_Emitidas[MES],"junio",Tabla_Emitidas[CUOTA IVA])</f>
        <v>0</v>
      </c>
      <c r="I19" s="18">
        <f>SUMIF(Tabla_Emitidas[MES],"julio",Tabla_Emitidas[CUOTA IVA])</f>
        <v>0</v>
      </c>
      <c r="J19" s="18">
        <f>SUMIF(Tabla_Emitidas[MES],"agosto",Tabla_Emitidas[CUOTA IVA])</f>
        <v>0</v>
      </c>
      <c r="K19" s="18">
        <f>SUMIF(Tabla_Emitidas[MES],"septiembre",Tabla_Emitidas[CUOTA IVA])</f>
        <v>0</v>
      </c>
      <c r="L19" s="18">
        <f>SUMIF(Tabla_Emitidas[MES],"octubre",Tabla_Emitidas[CUOTA IVA])</f>
        <v>0</v>
      </c>
      <c r="M19" s="18">
        <f>SUMIF(Tabla_Emitidas[MES],"noviembre",Tabla_Emitidas[CUOTA IVA])</f>
        <v>0</v>
      </c>
      <c r="N19" s="18">
        <f>SUMIF(Tabla_Emitidas[MES],"diciembre",Tabla_Emitidas[CUOTA IVA])</f>
        <v>0</v>
      </c>
      <c r="O19" s="8">
        <f t="shared" ref="O19:O20" si="1">SUM(C19:N19)</f>
        <v>1470</v>
      </c>
    </row>
    <row r="20" spans="2:15" ht="16.8" customHeight="1" x14ac:dyDescent="0.3">
      <c r="B20" s="30" t="s">
        <v>36</v>
      </c>
      <c r="C20" s="18">
        <f>SUMIF(Tabla_Emitidas[MES],"enero",Tabla_Emitidas[TOTAL FACTURA])</f>
        <v>1210</v>
      </c>
      <c r="D20" s="18">
        <f>SUMIF(Tabla_Emitidas[MES],"febrero",Tabla_Emitidas[TOTAL FACTURA])</f>
        <v>2420</v>
      </c>
      <c r="E20" s="18">
        <f>SUMIF(Tabla_Emitidas[MES],"marzo",Tabla_Emitidas[TOTAL FACTURA])</f>
        <v>0</v>
      </c>
      <c r="F20" s="18">
        <f>SUMIF(Tabla_Emitidas[MES],"abril",Tabla_Emitidas[TOTAL FACTURA])</f>
        <v>4840</v>
      </c>
      <c r="G20" s="18">
        <f>SUMIF(Tabla_Emitidas[MES],"mayo",Tabla_Emitidas[TOTAL FACTURA])</f>
        <v>0</v>
      </c>
      <c r="H20" s="18">
        <f>SUMIF(Tabla_Emitidas[MES],"junio",Tabla_Emitidas[TOTAL FACTURA])</f>
        <v>0</v>
      </c>
      <c r="I20" s="18">
        <f>SUMIF(Tabla_Emitidas[MES],"julio",Tabla_Emitidas[TOTAL FACTURA])</f>
        <v>0</v>
      </c>
      <c r="J20" s="18">
        <f>SUMIF(Tabla_Emitidas[MES],"agosto",Tabla_Emitidas[TOTAL FACTURA])</f>
        <v>0</v>
      </c>
      <c r="K20" s="18">
        <f>SUMIF(Tabla_Emitidas[MES],"septiembre",Tabla_Emitidas[TOTAL FACTURA])</f>
        <v>0</v>
      </c>
      <c r="L20" s="18">
        <f>SUMIF(Tabla_Emitidas[MES],"octubre",Tabla_Emitidas[TOTAL FACTURA])</f>
        <v>0</v>
      </c>
      <c r="M20" s="18">
        <f>SUMIF(Tabla_Emitidas[MES],"noviembre",Tabla_Emitidas[TOTAL FACTURA])</f>
        <v>0</v>
      </c>
      <c r="N20" s="18">
        <f>SUMIF(Tabla_Emitidas[MES],"diciembre",Tabla_Emitidas[TOTAL FACTURA])</f>
        <v>0</v>
      </c>
      <c r="O20" s="8">
        <f t="shared" si="1"/>
        <v>8470</v>
      </c>
    </row>
    <row r="23" spans="2:15" ht="28.8" x14ac:dyDescent="0.3">
      <c r="B23" s="20" t="s">
        <v>38</v>
      </c>
      <c r="C23" s="26" t="s">
        <v>24</v>
      </c>
      <c r="D23" s="27" t="s">
        <v>25</v>
      </c>
      <c r="E23" s="27" t="s">
        <v>26</v>
      </c>
      <c r="F23" s="27" t="s">
        <v>27</v>
      </c>
      <c r="G23" s="19" t="s">
        <v>28</v>
      </c>
      <c r="H23" s="29" t="s">
        <v>29</v>
      </c>
      <c r="I23" s="19" t="s">
        <v>30</v>
      </c>
      <c r="J23" s="28" t="s">
        <v>31</v>
      </c>
      <c r="K23" s="28" t="s">
        <v>32</v>
      </c>
      <c r="L23" s="29" t="s">
        <v>33</v>
      </c>
      <c r="M23" s="19" t="s">
        <v>34</v>
      </c>
      <c r="N23" s="28" t="s">
        <v>35</v>
      </c>
      <c r="O23" s="31" t="s">
        <v>40</v>
      </c>
    </row>
    <row r="24" spans="2:15" ht="16.8" customHeight="1" x14ac:dyDescent="0.3">
      <c r="B24" s="16" t="s">
        <v>20</v>
      </c>
      <c r="C24" s="18">
        <f>SUMIF(Tabla_Recibidas[MES],"enero",Tabla_Recibidas[BASE IMPONIBLE])</f>
        <v>500</v>
      </c>
      <c r="D24" s="18">
        <f>SUMIF(Tabla_Recibidas[MES],"febrero",Tabla_Recibidas[BASE IMPONIBLE])</f>
        <v>700</v>
      </c>
      <c r="E24" s="18">
        <f>SUMIF(Tabla_Recibidas[MES],"marzo",Tabla_Recibidas[BASE IMPONIBLE])</f>
        <v>0</v>
      </c>
      <c r="F24" s="18">
        <f>SUMIF(Tabla_Recibidas[MES],"abril",Tabla_Recibidas[BASE IMPONIBLE])</f>
        <v>0</v>
      </c>
      <c r="G24" s="18">
        <f>SUMIF(Tabla_Recibidas[MES],"mayo",Tabla_Recibidas[BASE IMPONIBLE])</f>
        <v>0</v>
      </c>
      <c r="H24" s="18">
        <f>SUMIF(Tabla_Recibidas[MES],"junio",Tabla_Recibidas[BASE IMPONIBLE])</f>
        <v>0</v>
      </c>
      <c r="I24" s="18">
        <f>SUMIF(Tabla_Recibidas[MES],"julio",Tabla_Recibidas[BASE IMPONIBLE])</f>
        <v>0</v>
      </c>
      <c r="J24" s="18">
        <f>SUMIF(Tabla_Recibidas[MES],"agosto",Tabla_Recibidas[BASE IMPONIBLE])</f>
        <v>0</v>
      </c>
      <c r="K24" s="18">
        <f>SUMIF(Tabla_Recibidas[MES],"septiembre",Tabla_Recibidas[BASE IMPONIBLE])</f>
        <v>0</v>
      </c>
      <c r="L24" s="18">
        <f>SUMIF(Tabla_Recibidas[MES],"octubre",Tabla_Recibidas[BASE IMPONIBLE])</f>
        <v>0</v>
      </c>
      <c r="M24" s="18">
        <f>SUMIF(Tabla_Recibidas[MES],"noviembre",Tabla_Recibidas[BASE IMPONIBLE])</f>
        <v>0</v>
      </c>
      <c r="N24" s="18">
        <f>SUMIF(Tabla_Recibidas[MES],"diciembre",Tabla_Emitidas[BASE IMPONIBLE])</f>
        <v>0</v>
      </c>
      <c r="O24" s="8">
        <f>SUM(C24:N24)</f>
        <v>1200</v>
      </c>
    </row>
    <row r="25" spans="2:15" ht="16.8" customHeight="1" x14ac:dyDescent="0.3">
      <c r="B25" s="30" t="s">
        <v>39</v>
      </c>
      <c r="C25" s="18">
        <f>SUMIF(Tabla_Recibidas[MES],"enero",Tabla_Recibidas[CUOTA IVA])</f>
        <v>105</v>
      </c>
      <c r="D25" s="18">
        <f>SUMIF(Tabla_Recibidas[MES],"febrero",Tabla_Recibidas[CUOTA IVA])</f>
        <v>147</v>
      </c>
      <c r="E25" s="18">
        <f>SUMIF(Tabla_Recibidas[MES],"marzo",Tabla_Recibidas[CUOTA IVA])</f>
        <v>0</v>
      </c>
      <c r="F25" s="18">
        <f>SUMIF(Tabla_Recibidas[MES],"abril",Tabla_Recibidas[CUOTA IVA])</f>
        <v>0</v>
      </c>
      <c r="G25" s="18">
        <f>SUMIF(Tabla_Recibidas[MES],"mayo",Tabla_Recibidas[CUOTA IVA])</f>
        <v>0</v>
      </c>
      <c r="H25" s="18">
        <f>SUMIF(Tabla_Recibidas[MES],"junio",Tabla_Recibidas[CUOTA IVA])</f>
        <v>0</v>
      </c>
      <c r="I25" s="18">
        <f>SUMIF(Tabla_Recibidas[MES],"julio",Tabla_Recibidas[CUOTA IVA])</f>
        <v>0</v>
      </c>
      <c r="J25" s="18">
        <f>SUMIF(Tabla_Recibidas[MES],"agosto",Tabla_Recibidas[CUOTA IVA])</f>
        <v>0</v>
      </c>
      <c r="K25" s="18">
        <f>SUMIF(Tabla_Recibidas[MES],"septiembre",Tabla_Recibidas[CUOTA IVA])</f>
        <v>0</v>
      </c>
      <c r="L25" s="18">
        <f>SUMIF(Tabla_Recibidas[MES],"octubre",Tabla_Recibidas[CUOTA IVA])</f>
        <v>0</v>
      </c>
      <c r="M25" s="18">
        <f>SUMIF(Tabla_Recibidas[MES],"noviembre",Tabla_Recibidas[CUOTA IVA])</f>
        <v>0</v>
      </c>
      <c r="N25" s="18">
        <f>SUMIF(Tabla_Recibidas[MES],"diciembre",Tabla_Emitidas[CUOTA IVA])</f>
        <v>0</v>
      </c>
      <c r="O25" s="8">
        <f t="shared" ref="O25:O26" si="2">SUM(C25:N25)</f>
        <v>252</v>
      </c>
    </row>
    <row r="26" spans="2:15" ht="16.8" customHeight="1" x14ac:dyDescent="0.3">
      <c r="B26" s="30" t="s">
        <v>36</v>
      </c>
      <c r="C26" s="18">
        <f>SUMIF(Tabla_Recibidas[MES],"enero",Tabla_Recibidas[TOTAL FACTURA])</f>
        <v>605</v>
      </c>
      <c r="D26" s="18">
        <f>SUMIF(Tabla_Recibidas[MES],"febrero",Tabla_Recibidas[TOTAL FACTURA])</f>
        <v>847</v>
      </c>
      <c r="E26" s="18">
        <f>SUMIF(Tabla_Recibidas[MES],"marzo",Tabla_Recibidas[TOTAL FACTURA])</f>
        <v>0</v>
      </c>
      <c r="F26" s="18">
        <f>SUMIF(Tabla_Recibidas[MES],"abril",Tabla_Recibidas[TOTAL FACTURA])</f>
        <v>0</v>
      </c>
      <c r="G26" s="18">
        <f>SUMIF(Tabla_Recibidas[MES],"mayo",Tabla_Recibidas[TOTAL FACTURA])</f>
        <v>0</v>
      </c>
      <c r="H26" s="18">
        <f>SUMIF(Tabla_Recibidas[MES],"junio",Tabla_Recibidas[TOTAL FACTURA])</f>
        <v>0</v>
      </c>
      <c r="I26" s="18">
        <f>SUMIF(Tabla_Recibidas[MES],"julio",Tabla_Recibidas[TOTAL FACTURA])</f>
        <v>0</v>
      </c>
      <c r="J26" s="18">
        <f>SUMIF(Tabla_Recibidas[MES],"agosto",Tabla_Recibidas[TOTAL FACTURA])</f>
        <v>0</v>
      </c>
      <c r="K26" s="18">
        <f>SUMIF(Tabla_Recibidas[MES],"septiembre",Tabla_Recibidas[TOTAL FACTURA])</f>
        <v>0</v>
      </c>
      <c r="L26" s="18">
        <f>SUMIF(Tabla_Recibidas[MES],"octubre",Tabla_Recibidas[TOTAL FACTURA])</f>
        <v>0</v>
      </c>
      <c r="M26" s="18">
        <f>SUMIF(Tabla_Recibidas[MES],"noviembre",Tabla_Recibidas[TOTAL FACTURA])</f>
        <v>0</v>
      </c>
      <c r="N26" s="18">
        <f>SUMIF(Tabla_Recibidas[MES],"diciembre",Tabla_Emitidas[TOTAL FACTURA])</f>
        <v>0</v>
      </c>
      <c r="O26" s="8">
        <f t="shared" si="2"/>
        <v>1452</v>
      </c>
    </row>
  </sheetData>
  <sheetProtection algorithmName="SHA-512" hashValue="xc7BfpIEOjmogV2KpSl/0y7jL417Ewu3lV6MeK2mJiwt4FGpxQuVrNSbmTXu8a7EEjutu2Lwl3xn1dSWNMUC+A==" saltValue="ozeFGw6Bm0QKUXyxIUhwfQ==" spinCount="100000" sheet="1" objects="1" scenarios="1"/>
  <mergeCells count="2">
    <mergeCell ref="B2:I2"/>
    <mergeCell ref="B14:O14"/>
  </mergeCells>
  <phoneticPr fontId="8" type="noConversion"/>
  <pageMargins left="0.7" right="0.7" top="0.75" bottom="0.75" header="0.3" footer="0.3"/>
  <ignoredErrors>
    <ignoredError sqref="C19:N19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IVA Repercutido</vt:lpstr>
      <vt:lpstr>IVA Soportado</vt:lpstr>
      <vt:lpstr>Liquidación 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Innovaesfera</dc:creator>
  <dcterms:created xsi:type="dcterms:W3CDTF">2024-09-02T19:09:43Z</dcterms:created>
  <dcterms:modified xsi:type="dcterms:W3CDTF">2024-09-20T21:17:06Z</dcterms:modified>
</cp:coreProperties>
</file>